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trauss013\Documents\Otros\Personal\Cisroco\Inscripcion Ley 21.440\"/>
    </mc:Choice>
  </mc:AlternateContent>
  <xr:revisionPtr revIDLastSave="0" documentId="13_ncr:20001_{52807413-088D-48C3-8B56-8B5B757AD352}" xr6:coauthVersionLast="47" xr6:coauthVersionMax="47" xr10:uidLastSave="{00000000-0000-0000-0000-000000000000}"/>
  <bookViews>
    <workbookView xWindow="-110" yWindow="-110" windowWidth="19420" windowHeight="10300" activeTab="7" xr2:uid="{00000000-000D-0000-FFFF-FFFF00000000}"/>
  </bookViews>
  <sheets>
    <sheet name="Balance General 202206301331475" sheetId="23" r:id="rId1"/>
    <sheet name="BALANCE 8 COL" sheetId="25" r:id="rId2"/>
    <sheet name="Bce Clas.22" sheetId="13" r:id="rId3"/>
    <sheet name="EERR" sheetId="11" state="hidden" r:id="rId4"/>
    <sheet name="EERRV1" sheetId="31" state="hidden" r:id="rId5"/>
    <sheet name="EERR° CORREGIDA DEF" sheetId="35" r:id="rId6"/>
    <sheet name="Hoja1" sheetId="34" state="hidden" r:id="rId7"/>
    <sheet name="EEFF Memoria" sheetId="28" r:id="rId8"/>
  </sheets>
  <calcPr calcId="0"/>
  <fileRecoveryPr dataExtractLoad="1"/>
</workbook>
</file>

<file path=xl/calcChain.xml><?xml version="1.0" encoding="utf-8"?>
<calcChain xmlns="http://schemas.openxmlformats.org/spreadsheetml/2006/main">
  <c r="C47" i="28" l="1"/>
  <c r="C46" i="28"/>
  <c r="C41" i="28"/>
  <c r="C40" i="28"/>
  <c r="C31" i="28"/>
  <c r="C30" i="28"/>
  <c r="C28" i="28"/>
  <c r="C26" i="28"/>
  <c r="C25" i="28"/>
  <c r="C24" i="28"/>
  <c r="C22" i="28"/>
  <c r="C21" i="28"/>
  <c r="C18" i="28"/>
  <c r="C17" i="28"/>
  <c r="C16" i="28"/>
  <c r="C13" i="28"/>
  <c r="C12" i="28"/>
  <c r="C11" i="28"/>
  <c r="C10" i="28"/>
  <c r="C9" i="28"/>
  <c r="C8" i="28"/>
  <c r="W95" i="35"/>
  <c r="O95" i="35"/>
  <c r="O94" i="35"/>
  <c r="O93" i="35"/>
  <c r="O92" i="35"/>
  <c r="O91" i="35"/>
  <c r="O90" i="35"/>
  <c r="O89" i="35"/>
  <c r="X88" i="35"/>
  <c r="O88" i="35"/>
  <c r="O87" i="35"/>
  <c r="O86" i="35"/>
  <c r="O85" i="35"/>
  <c r="O84" i="35"/>
  <c r="O83" i="35"/>
  <c r="O82" i="35"/>
  <c r="O81" i="35"/>
  <c r="O80" i="35"/>
  <c r="O79" i="35"/>
  <c r="O78" i="35"/>
  <c r="W77" i="35"/>
  <c r="O77" i="35"/>
  <c r="O76" i="35"/>
  <c r="Z75" i="35"/>
  <c r="O75" i="35"/>
  <c r="O74" i="35"/>
  <c r="Z73" i="35"/>
  <c r="W73" i="35"/>
  <c r="O73" i="35"/>
  <c r="O72" i="35"/>
  <c r="O71" i="35"/>
  <c r="O70" i="35"/>
  <c r="O69" i="35"/>
  <c r="O68" i="35"/>
  <c r="O67" i="35"/>
  <c r="O66" i="35"/>
  <c r="Y65" i="35"/>
  <c r="X65" i="35"/>
  <c r="O65" i="35"/>
  <c r="O64" i="35"/>
  <c r="O63" i="35"/>
  <c r="O62" i="35"/>
  <c r="O61" i="35"/>
  <c r="O60" i="35"/>
  <c r="O59" i="35"/>
  <c r="O58" i="35"/>
  <c r="O57" i="35"/>
  <c r="O56" i="35"/>
  <c r="O55" i="35"/>
  <c r="O54" i="35"/>
  <c r="O53" i="35"/>
  <c r="O52" i="35"/>
  <c r="O51" i="35"/>
  <c r="O50" i="35"/>
  <c r="O49" i="35"/>
  <c r="O48" i="35"/>
  <c r="O47" i="35"/>
  <c r="O46" i="35"/>
  <c r="O45" i="35"/>
  <c r="O44" i="35"/>
  <c r="O43" i="35"/>
  <c r="O42" i="35"/>
  <c r="O41" i="35"/>
  <c r="O40" i="35"/>
  <c r="O39" i="35"/>
  <c r="O38" i="35"/>
  <c r="O37" i="35"/>
  <c r="O36" i="35"/>
  <c r="O35" i="35"/>
  <c r="O34" i="35"/>
  <c r="O33" i="35"/>
  <c r="O32" i="35"/>
  <c r="O31" i="35"/>
  <c r="O30" i="35"/>
  <c r="O29" i="35"/>
  <c r="O28" i="35"/>
  <c r="O27" i="35"/>
  <c r="O26" i="35"/>
  <c r="O25" i="35"/>
  <c r="O24" i="35"/>
  <c r="O23" i="35"/>
  <c r="O22" i="35"/>
  <c r="O21" i="35"/>
  <c r="O20" i="35"/>
  <c r="O19" i="35"/>
  <c r="O18" i="35"/>
  <c r="O17" i="35"/>
  <c r="O16" i="35"/>
  <c r="O15" i="35"/>
  <c r="O14" i="35"/>
  <c r="O13" i="35"/>
  <c r="O12" i="35"/>
  <c r="O11" i="35"/>
  <c r="O10" i="35"/>
  <c r="O9" i="35"/>
  <c r="O8" i="35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G36" i="13"/>
  <c r="G34" i="13"/>
  <c r="C34" i="13"/>
  <c r="G32" i="13"/>
  <c r="C32" i="13"/>
  <c r="C26" i="13"/>
  <c r="G22" i="13"/>
  <c r="C22" i="13"/>
  <c r="G7" i="13"/>
</calcChain>
</file>

<file path=xl/sharedStrings.xml><?xml version="1.0" encoding="utf-8"?>
<sst xmlns="http://schemas.openxmlformats.org/spreadsheetml/2006/main" count="1746" uniqueCount="711">
  <si>
    <t>70.015.860-8</t>
  </si>
  <si>
    <t>Activo</t>
  </si>
  <si>
    <t>Año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</si>
  <si>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</si>
  <si>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</si>
  <si>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</si>
  <si>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</si>
  <si>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</si>
  <si>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</si>
  <si>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</si>
  <si>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</si>
  <si>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</si>
  <si>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</si>
  <si>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INSTALACIONES</t>
  </si>
  <si>
    <t>EQUIPOS COMPUTACIONALES</t>
  </si>
  <si>
    <t>HERRAMIENTAS</t>
  </si>
  <si>
    <t>MUEBLES Y UTILES</t>
  </si>
  <si>
    <t>BALANCE CLASIFICADO</t>
  </si>
  <si>
    <t>(En Pesos)</t>
  </si>
  <si>
    <t>$</t>
  </si>
  <si>
    <t>Pasivo y Patrimonio</t>
  </si>
  <si>
    <t>Activo Corriente</t>
  </si>
  <si>
    <t>Pasivo Circulante</t>
  </si>
  <si>
    <t>Disponible</t>
  </si>
  <si>
    <t>Cuentas por pagar</t>
  </si>
  <si>
    <t>Proveedores</t>
  </si>
  <si>
    <t>Honorarios Por Pagar</t>
  </si>
  <si>
    <t>Retenciones e Impuestos Por Pagar</t>
  </si>
  <si>
    <t>Deudores Varios</t>
  </si>
  <si>
    <t>Retención de Honorarios</t>
  </si>
  <si>
    <t>Fondo Fijo</t>
  </si>
  <si>
    <t>Impuesto Único Trabajadores</t>
  </si>
  <si>
    <t>Total Activo Circulante</t>
  </si>
  <si>
    <t>Total Pasivo Circulante</t>
  </si>
  <si>
    <t>Patrimonio</t>
  </si>
  <si>
    <t>Resultado del Ejercicio</t>
  </si>
  <si>
    <t>Total Otros Activos</t>
  </si>
  <si>
    <t>Total Patrimonio</t>
  </si>
  <si>
    <t>Total Activos</t>
  </si>
  <si>
    <t>Total Pasivos y Patrimonio</t>
  </si>
  <si>
    <t>Banco Santander Fundación</t>
  </si>
  <si>
    <t>Banco Santander Cisroco</t>
  </si>
  <si>
    <t>Valores Negociables</t>
  </si>
  <si>
    <t>Fondo de Inversión</t>
  </si>
  <si>
    <t>Inversiones</t>
  </si>
  <si>
    <t>Acciones</t>
  </si>
  <si>
    <t>Fondos Mutuos Money Market</t>
  </si>
  <si>
    <t>Activo Fijo</t>
  </si>
  <si>
    <t>Condominio Carmel</t>
  </si>
  <si>
    <t>Amapolas</t>
  </si>
  <si>
    <t>Total Activo Fijo</t>
  </si>
  <si>
    <t>Cotizaciones Previsionales</t>
  </si>
  <si>
    <t>Cuota Sindical</t>
  </si>
  <si>
    <t>Fondo de Reavaluo</t>
  </si>
  <si>
    <t>Resultados Acumulados</t>
  </si>
  <si>
    <t>COMITÉ ISRAELITA DE SOCORROS CISROCO</t>
  </si>
  <si>
    <t>DONACIONES</t>
  </si>
  <si>
    <t>3.1.1010.10.01</t>
  </si>
  <si>
    <t>CUOTA DE INCORPORACIÓN</t>
  </si>
  <si>
    <t>3.1.1010.10.02</t>
  </si>
  <si>
    <t>CUOTA SOCIAL</t>
  </si>
  <si>
    <t>3.1.1020.10.01</t>
  </si>
  <si>
    <t>FARMACIA</t>
  </si>
  <si>
    <t>3.1.1020.10.02</t>
  </si>
  <si>
    <t>OXIGENO</t>
  </si>
  <si>
    <t>3.1.1020.10.10</t>
  </si>
  <si>
    <t>ENFERMERIA</t>
  </si>
  <si>
    <t>3.1.1020.10.11</t>
  </si>
  <si>
    <t>KINISIOLOGA</t>
  </si>
  <si>
    <t>3.1.1020.10.15</t>
  </si>
  <si>
    <t>CUIDADORA PARTICULAR</t>
  </si>
  <si>
    <t>3.1.1020.10.16</t>
  </si>
  <si>
    <t>3.1.1020.10.20</t>
  </si>
  <si>
    <t>LAVANDERIA</t>
  </si>
  <si>
    <t>3.1.1020.10.21</t>
  </si>
  <si>
    <t>ASEO</t>
  </si>
  <si>
    <t>3.1.1020.10.30</t>
  </si>
  <si>
    <t>AMBULANCIA</t>
  </si>
  <si>
    <t>3.1.1020.10.31</t>
  </si>
  <si>
    <t>CABLE</t>
  </si>
  <si>
    <t>3.1.1020.10.32</t>
  </si>
  <si>
    <t>TELEFONIA</t>
  </si>
  <si>
    <t>3.1.1020.10.99</t>
  </si>
  <si>
    <t>OTROS</t>
  </si>
  <si>
    <t>3.5.1040.10.01</t>
  </si>
  <si>
    <t>ARRIENDO LAS AMAPOLAS</t>
  </si>
  <si>
    <t>4.1.1010.10.01</t>
  </si>
  <si>
    <t>INSUMOS MEDICOS</t>
  </si>
  <si>
    <t>4.1.1010.10.03</t>
  </si>
  <si>
    <t>GASTO FARMACIA</t>
  </si>
  <si>
    <t>4.1.1010.10.20</t>
  </si>
  <si>
    <t>CARGA DE OXIGENO</t>
  </si>
  <si>
    <t>4.1.1010.10.21</t>
  </si>
  <si>
    <t>SERVICIO DE ALIMENTACIÓN</t>
  </si>
  <si>
    <t>4.1.1010.10.25</t>
  </si>
  <si>
    <t>GASTO LAVANDERÍA</t>
  </si>
  <si>
    <t>4.1.1010.20.10</t>
  </si>
  <si>
    <t>SERVICIO AMBULANCIA</t>
  </si>
  <si>
    <t>4.1.1010.20.15</t>
  </si>
  <si>
    <t>ANÁLISIS DE ALIMENTOS</t>
  </si>
  <si>
    <t>4.5.1020.10.01</t>
  </si>
  <si>
    <t>MANTENCIONES FLORES Y JARDIN</t>
  </si>
  <si>
    <t>4.5.1020.10.03</t>
  </si>
  <si>
    <t>MANTENCIÓN ASCENSORES</t>
  </si>
  <si>
    <t>4.5.1020.10.05</t>
  </si>
  <si>
    <t>REPARACIONES DE INSTALACIONES</t>
  </si>
  <si>
    <t>4.5.1020.10.07</t>
  </si>
  <si>
    <t>REPARACIONES DE HABITACIONES</t>
  </si>
  <si>
    <t>4.5.1020.10.09</t>
  </si>
  <si>
    <t>RECOLECCIÓN Y TRANSPORTE RESIDUOS SOLIDOS</t>
  </si>
  <si>
    <t>4.5.1020.10.11</t>
  </si>
  <si>
    <t>ARTÍCULOS ASEO INSTALACIONES</t>
  </si>
  <si>
    <t>4.5.1020.10.15</t>
  </si>
  <si>
    <t>MANTENCIÓN CALDERAS</t>
  </si>
  <si>
    <t>4.5.1020.10.20</t>
  </si>
  <si>
    <t>MANTENCIÓN BOMBAS DE AGUA</t>
  </si>
  <si>
    <t>4.5.1020.10.36</t>
  </si>
  <si>
    <t>MANTENCIÓN SERVICIOS TI</t>
  </si>
  <si>
    <t>4.5.1020.10.99</t>
  </si>
  <si>
    <t>MANTENCIÓNES VARIAS</t>
  </si>
  <si>
    <t>4.5.1030.10.01</t>
  </si>
  <si>
    <t>TELÉFONO</t>
  </si>
  <si>
    <t>4.5.1030.10.03</t>
  </si>
  <si>
    <t>GAS</t>
  </si>
  <si>
    <t>4.5.1030.10.04</t>
  </si>
  <si>
    <t>TV CABLE</t>
  </si>
  <si>
    <t>4.5.1030.10.05</t>
  </si>
  <si>
    <t>ENERGÍA ELÉCTRICA</t>
  </si>
  <si>
    <t>4.5.1030.10.07</t>
  </si>
  <si>
    <t>AGUA</t>
  </si>
  <si>
    <t>4.5.1030.10.09</t>
  </si>
  <si>
    <t>SEGUROS</t>
  </si>
  <si>
    <t>4.5.1030.10.10</t>
  </si>
  <si>
    <t>PATENTES</t>
  </si>
  <si>
    <t>4.5.1030.10.15</t>
  </si>
  <si>
    <t>ART. DE OFICINA</t>
  </si>
  <si>
    <t>4.5.1030.10.16</t>
  </si>
  <si>
    <t>AVISO PUBLICIDAD</t>
  </si>
  <si>
    <t>4.5.1030.10.19</t>
  </si>
  <si>
    <t>ROPA DE TRABAJO</t>
  </si>
  <si>
    <t>4.5.1040.10.01</t>
  </si>
  <si>
    <t>REMUNERACIONES</t>
  </si>
  <si>
    <t>4.5.1040.10.10</t>
  </si>
  <si>
    <t>INDEMNIZACIONES</t>
  </si>
  <si>
    <t>4.5.1050.10.04</t>
  </si>
  <si>
    <t>SERVICIOS CONTABLES</t>
  </si>
  <si>
    <t>4.5.1050.10.05</t>
  </si>
  <si>
    <t>SERVICIOS LEGALES</t>
  </si>
  <si>
    <t>4.5.1050.10.06</t>
  </si>
  <si>
    <t>4.5.1050.10.07</t>
  </si>
  <si>
    <t>4.5.1050.10.10</t>
  </si>
  <si>
    <t>4.5.1050.10.16</t>
  </si>
  <si>
    <t>4.5.1060.10.01</t>
  </si>
  <si>
    <t>HON. NOTARIA</t>
  </si>
  <si>
    <t>4.5.1060.10.10</t>
  </si>
  <si>
    <t>HON. AUDITORIA</t>
  </si>
  <si>
    <t>4.5.1060.10.15</t>
  </si>
  <si>
    <t>HON. MÉDICOS</t>
  </si>
  <si>
    <t>4.5.1060.10.30</t>
  </si>
  <si>
    <t>4.5.1060.10.35</t>
  </si>
  <si>
    <t>HON. TALLERES Y OTROS</t>
  </si>
  <si>
    <t>4.5.1060.10.40</t>
  </si>
  <si>
    <t>HON. APOYO LAVANDERÍA</t>
  </si>
  <si>
    <t>4.5.1060.10.45</t>
  </si>
  <si>
    <t>HON. APOYO MANTENCIÓN</t>
  </si>
  <si>
    <t>4.5.1060.10.50</t>
  </si>
  <si>
    <t>HON. COMUNICACIÓN Y MARKETING</t>
  </si>
  <si>
    <t>4.5.1060.10.55</t>
  </si>
  <si>
    <t>HON. ADMINISTRATIVO</t>
  </si>
  <si>
    <t>4.5.1060.10.65</t>
  </si>
  <si>
    <t>HON. JURIDICA</t>
  </si>
  <si>
    <t>4.5.1070.10.02</t>
  </si>
  <si>
    <t>GTOS.BANCARIOS</t>
  </si>
  <si>
    <t>Descripción</t>
  </si>
  <si>
    <t>Saldo $</t>
  </si>
  <si>
    <t>Informe Comparativo</t>
  </si>
  <si>
    <t>Mensual</t>
  </si>
  <si>
    <t>Centro de Negocios: (Todos)</t>
  </si>
  <si>
    <t>Enero</t>
  </si>
  <si>
    <t>Febrero</t>
  </si>
  <si>
    <t>Id Cuenta</t>
  </si>
  <si>
    <t>3.5.1030.10.01</t>
  </si>
  <si>
    <t>4.5.1030.10.24</t>
  </si>
  <si>
    <t>RENDICIÓN CH.GENERALES</t>
  </si>
  <si>
    <t>TOTAL INGRESOS</t>
  </si>
  <si>
    <t>TOTAL GASTOS</t>
  </si>
  <si>
    <t>Liquidaciones por Cobrar</t>
  </si>
  <si>
    <t>Préstamos de la empresa</t>
  </si>
  <si>
    <t>DIFERENCIA DE CAMBIO</t>
  </si>
  <si>
    <t>4.5.1040.10.02</t>
  </si>
  <si>
    <t>LEYES SOCIALES</t>
  </si>
  <si>
    <t>IVA NO RECUPERABLE</t>
  </si>
  <si>
    <t>4.5.1010.10.01</t>
  </si>
  <si>
    <t>APORTE COMUNIDAD JUDIA CHILE (CJCH)</t>
  </si>
  <si>
    <t>4.5.1010.10.02</t>
  </si>
  <si>
    <t>APORTE. OF. SEG. COMUNIT (OSC)</t>
  </si>
  <si>
    <t>SERVICIO DE SEGURIDAD</t>
  </si>
  <si>
    <t>4.5.1090.10.01</t>
  </si>
  <si>
    <t>Cta Cte Aurora Vergara</t>
  </si>
  <si>
    <t>Período 01/01/2022 Al 31/12/2022</t>
  </si>
  <si>
    <t>COMIDA CUIDADORA</t>
  </si>
  <si>
    <t>4.5.1030.10.17</t>
  </si>
  <si>
    <t>SISTEMA CONTABLE</t>
  </si>
  <si>
    <t>SERVICIO CUIDADO EXTERNO</t>
  </si>
  <si>
    <t>SERVICIO ASEO EXTERNO</t>
  </si>
  <si>
    <t>HON. SERV CUIDADOS EXTERNOS</t>
  </si>
  <si>
    <t>RESULTADO DEL EJERCICIO</t>
  </si>
  <si>
    <t>Comité Israelita de Socorro Cisroco</t>
  </si>
  <si>
    <t>Otros servicios de atención de la salud</t>
  </si>
  <si>
    <t>Padre Hurtado Norte 1880</t>
  </si>
  <si>
    <t>Deudor $</t>
  </si>
  <si>
    <t>Acreedor $</t>
  </si>
  <si>
    <t>Total</t>
  </si>
  <si>
    <t>Fecha :19/01/2023</t>
  </si>
  <si>
    <t>Hora :02:58</t>
  </si>
  <si>
    <t>Balance General</t>
  </si>
  <si>
    <t>Periodo del 01/01/2022 al 31/12/2022</t>
  </si>
  <si>
    <t>Cuenta</t>
  </si>
  <si>
    <t>Debe $</t>
  </si>
  <si>
    <t>Haber $</t>
  </si>
  <si>
    <t>Activo $</t>
  </si>
  <si>
    <t>Pasivo $</t>
  </si>
  <si>
    <t>Pérdida $</t>
  </si>
  <si>
    <t>Ganancia $</t>
  </si>
  <si>
    <t>1.1.1010.10.01</t>
  </si>
  <si>
    <t>CAJA..</t>
  </si>
  <si>
    <t>1.1.1010.10.03</t>
  </si>
  <si>
    <t>FONDOS FIJOS</t>
  </si>
  <si>
    <t>1.1.1010.20.01</t>
  </si>
  <si>
    <t>BANCO SANTANDER CISROCO</t>
  </si>
  <si>
    <t>1.1.1010.20.02</t>
  </si>
  <si>
    <t>BANCO SANTANDER FUNDACIÓN</t>
  </si>
  <si>
    <t>1.1.1020.10.02</t>
  </si>
  <si>
    <t>CUOTAS SOCIALES RESIDENTES</t>
  </si>
  <si>
    <t>1.1.1020.20.01</t>
  </si>
  <si>
    <t>FONDOS DE INVERSIONES</t>
  </si>
  <si>
    <t>1.1.1020.20.02</t>
  </si>
  <si>
    <t>FONDO MUTUO MONEY MARKET</t>
  </si>
  <si>
    <t>1.1.1030.10.01</t>
  </si>
  <si>
    <t>ACCIONES</t>
  </si>
  <si>
    <t>1.1.1040.10.01</t>
  </si>
  <si>
    <t>CLIENTES NACIONALES</t>
  </si>
  <si>
    <t>1.1.1040.10.02</t>
  </si>
  <si>
    <t>CLIENTES EXTRANJEROS</t>
  </si>
  <si>
    <t>1.1.1040.20.01</t>
  </si>
  <si>
    <t>CHEQUES POR COBRAR</t>
  </si>
  <si>
    <t>1.1.1040.30.01</t>
  </si>
  <si>
    <t>OPERACIONES TRANSBANK</t>
  </si>
  <si>
    <t>1.1.1040.40.02</t>
  </si>
  <si>
    <t>PRESTAMOS DE LA EMPRESA</t>
  </si>
  <si>
    <t>1.1.1040.50.02</t>
  </si>
  <si>
    <t>ANTICIPO A PROVEEDORES</t>
  </si>
  <si>
    <t>1.1.1090.10.01</t>
  </si>
  <si>
    <t>IVA CREDITO FISCAL</t>
  </si>
  <si>
    <t>1.2.1210.10.01</t>
  </si>
  <si>
    <t>BIEN RAÍZ CONDOMINIO CARMEL</t>
  </si>
  <si>
    <t>1.2.1210.10.02</t>
  </si>
  <si>
    <t>BIEN RAÍZ AMAPOLAS</t>
  </si>
  <si>
    <t>1.2.1210.20.02</t>
  </si>
  <si>
    <t>1.2.1210.30.03</t>
  </si>
  <si>
    <t>1.2.1210.30.04</t>
  </si>
  <si>
    <t>1.2.1210.30.05</t>
  </si>
  <si>
    <t>1.2.1210.30.06</t>
  </si>
  <si>
    <t>UTENSILIOS DE COCINA</t>
  </si>
  <si>
    <t>1.2.1210.30.07</t>
  </si>
  <si>
    <t>DEPRECI. ACUMULADA</t>
  </si>
  <si>
    <t>1.2.1210.30.08</t>
  </si>
  <si>
    <t>SOFTWARE</t>
  </si>
  <si>
    <t>2.1.1070.20.01</t>
  </si>
  <si>
    <t>PROVEEDORES NACIONALES</t>
  </si>
  <si>
    <t>2.1.1070.20.05</t>
  </si>
  <si>
    <t>CTA CTE. AURORA VERGARA</t>
  </si>
  <si>
    <t>2.1.1070.40.01</t>
  </si>
  <si>
    <t>FONDOS GASTOS ANTICIPADO</t>
  </si>
  <si>
    <t>2.1.1070.40.02</t>
  </si>
  <si>
    <t>ANTICIPO LIQUIDACIONES</t>
  </si>
  <si>
    <t>2.1.2020.10.01</t>
  </si>
  <si>
    <t>TRANSITORIA CONTABLE</t>
  </si>
  <si>
    <t>2.1.2020.10.02</t>
  </si>
  <si>
    <t>PROVISIONES</t>
  </si>
  <si>
    <t>2.1.2030.10.02</t>
  </si>
  <si>
    <t>IMPUESTO 2 CATEGORIA</t>
  </si>
  <si>
    <t>2.1.2030.10.03</t>
  </si>
  <si>
    <t>IMPUESTO UNICO</t>
  </si>
  <si>
    <t>2.1.2030.20.01</t>
  </si>
  <si>
    <t>REMUNERACIONES POR PAGAR</t>
  </si>
  <si>
    <t>2.1.2030.30.01</t>
  </si>
  <si>
    <t>HONORARIOS POR PAGAR</t>
  </si>
  <si>
    <t>2.1.2030.40.06</t>
  </si>
  <si>
    <t>COTIZACIONES PREVISIONALES</t>
  </si>
  <si>
    <t>2.1.2030.50.10</t>
  </si>
  <si>
    <t>OTROS DESC. AL TRABAJADOR</t>
  </si>
  <si>
    <t>2.4.1000.10.01</t>
  </si>
  <si>
    <t>PATRIMONIO</t>
  </si>
  <si>
    <t>2.4.1500.20.01</t>
  </si>
  <si>
    <t>SUPERAVIT O DEFICIT DEL EJERCICIO</t>
  </si>
  <si>
    <t>2.4.3000.10.01</t>
  </si>
  <si>
    <t>FONDO DE REAVALUO</t>
  </si>
  <si>
    <t>2.4.3200.10.01</t>
  </si>
  <si>
    <t>3.5.1050.10.01</t>
  </si>
  <si>
    <t>MAYOR VALOR FONDOS MUTUOS</t>
  </si>
  <si>
    <t>3.5.1090.10.01</t>
  </si>
  <si>
    <t>CORRECCION MONETARIA</t>
  </si>
  <si>
    <t>4.5.1030.10.30</t>
  </si>
  <si>
    <t>GASTOS JOINT</t>
  </si>
  <si>
    <t>4.5.1080.10.02</t>
  </si>
  <si>
    <t>DEPRECIACION DEL EJERCICIO</t>
  </si>
  <si>
    <t>Sumas Parciales</t>
  </si>
  <si>
    <t>Resultado</t>
  </si>
  <si>
    <t>Suma Total</t>
  </si>
  <si>
    <t>Fondo Anticipado</t>
  </si>
  <si>
    <t>Anticipo Liquidaciones</t>
  </si>
  <si>
    <t>34,729,085</t>
  </si>
  <si>
    <t>9,739,271</t>
  </si>
  <si>
    <t>8,739,271</t>
  </si>
  <si>
    <t>1,000,000</t>
  </si>
  <si>
    <t>1,791,704,246</t>
  </si>
  <si>
    <t>1,764,627,494</t>
  </si>
  <si>
    <t>27,076,752</t>
  </si>
  <si>
    <t>322,410,833</t>
  </si>
  <si>
    <t>318,393,850</t>
  </si>
  <si>
    <t>4,016,983</t>
  </si>
  <si>
    <t>7,911,006</t>
  </si>
  <si>
    <t>245,791,488</t>
  </si>
  <si>
    <t>25,815,286</t>
  </si>
  <si>
    <t>219,976,202</t>
  </si>
  <si>
    <t>87,243,524</t>
  </si>
  <si>
    <t>87,197,846</t>
  </si>
  <si>
    <t>2,523,785</t>
  </si>
  <si>
    <t>1,451,528,508</t>
  </si>
  <si>
    <t>1,439,679,629</t>
  </si>
  <si>
    <t>11,848,879</t>
  </si>
  <si>
    <t>3,139,363</t>
  </si>
  <si>
    <t>2,254,949</t>
  </si>
  <si>
    <t>198,498,431</t>
  </si>
  <si>
    <t>2,038,353</t>
  </si>
  <si>
    <t>42,803,474</t>
  </si>
  <si>
    <t>3,649,522,382</t>
  </si>
  <si>
    <t>332,277,345</t>
  </si>
  <si>
    <t>3,317,245,037</t>
  </si>
  <si>
    <t>207,339,028</t>
  </si>
  <si>
    <t>32,081,581</t>
  </si>
  <si>
    <t>175,257,447</t>
  </si>
  <si>
    <t>49,805,583</t>
  </si>
  <si>
    <t>70,110,058</t>
  </si>
  <si>
    <t>13,020,412</t>
  </si>
  <si>
    <t>2,129,396</t>
  </si>
  <si>
    <t>10,290,947</t>
  </si>
  <si>
    <t>473,228,552</t>
  </si>
  <si>
    <t>3,811,089</t>
  </si>
  <si>
    <t>8,681,756,894</t>
  </si>
  <si>
    <t>4,922,583,000</t>
  </si>
  <si>
    <t>3,759,173,894</t>
  </si>
  <si>
    <t>1,293,119,089</t>
  </si>
  <si>
    <t>30,861,482</t>
  </si>
  <si>
    <t>54,707,618</t>
  </si>
  <si>
    <t>23,846,136</t>
  </si>
  <si>
    <t>76,232,566</t>
  </si>
  <si>
    <t>102,310,107</t>
  </si>
  <si>
    <t>26,077,541</t>
  </si>
  <si>
    <t>29,234,378</t>
  </si>
  <si>
    <t>41,570,953</t>
  </si>
  <si>
    <t>41,642,686</t>
  </si>
  <si>
    <t>12,415,750</t>
  </si>
  <si>
    <t>13,811,603</t>
  </si>
  <si>
    <t>1,395,853</t>
  </si>
  <si>
    <t>2,250,973</t>
  </si>
  <si>
    <t>2,354,216</t>
  </si>
  <si>
    <t>256,795,475</t>
  </si>
  <si>
    <t>91,203,069</t>
  </si>
  <si>
    <t>94,106,537</t>
  </si>
  <si>
    <t>2,903,468</t>
  </si>
  <si>
    <t>78,706,809</t>
  </si>
  <si>
    <t>84,169,713</t>
  </si>
  <si>
    <t>5,462,904</t>
  </si>
  <si>
    <t>2,456,415</t>
  </si>
  <si>
    <t>2,586,412</t>
  </si>
  <si>
    <t>3,392,753,708</t>
  </si>
  <si>
    <t>1,060,962,287</t>
  </si>
  <si>
    <t>704,619,643</t>
  </si>
  <si>
    <t>356,342,644</t>
  </si>
  <si>
    <t>589,395,679</t>
  </si>
  <si>
    <t>1,247,253,783</t>
  </si>
  <si>
    <t>657,858,104</t>
  </si>
  <si>
    <t>11,710,968</t>
  </si>
  <si>
    <t>7,372,746,889</t>
  </si>
  <si>
    <t>20,073,606</t>
  </si>
  <si>
    <t>19,546,678</t>
  </si>
  <si>
    <t>4,542,289</t>
  </si>
  <si>
    <t>1,251,044,290</t>
  </si>
  <si>
    <t>1,246,502,001</t>
  </si>
  <si>
    <t>29,435,032</t>
  </si>
  <si>
    <t>7,131,800</t>
  </si>
  <si>
    <t>8,281,951</t>
  </si>
  <si>
    <t>6,428,180</t>
  </si>
  <si>
    <t>57,993,797</t>
  </si>
  <si>
    <t>25,479,695</t>
  </si>
  <si>
    <t>25,463,606</t>
  </si>
  <si>
    <t>6,509,724</t>
  </si>
  <si>
    <t>5,170,891</t>
  </si>
  <si>
    <t>4,747,838</t>
  </si>
  <si>
    <t>1,280,500</t>
  </si>
  <si>
    <t>5,306,811</t>
  </si>
  <si>
    <t>31,487,922</t>
  </si>
  <si>
    <t>2,216,247</t>
  </si>
  <si>
    <t>3.5.1050.10.02</t>
  </si>
  <si>
    <t>RESULTADOS CGIS</t>
  </si>
  <si>
    <t>2,136,144</t>
  </si>
  <si>
    <t>24,034,018</t>
  </si>
  <si>
    <t>21,897,874</t>
  </si>
  <si>
    <t>423,281,975</t>
  </si>
  <si>
    <t>415,002,745</t>
  </si>
  <si>
    <t>8,279,230</t>
  </si>
  <si>
    <t>4.1.1010.10.02</t>
  </si>
  <si>
    <t>INSUMOS ÁREA ASEO SALUD</t>
  </si>
  <si>
    <t>8,697,068</t>
  </si>
  <si>
    <t>8,381,441</t>
  </si>
  <si>
    <t>436,366,869</t>
  </si>
  <si>
    <t>33,553,309</t>
  </si>
  <si>
    <t>402,813,560</t>
  </si>
  <si>
    <t>5,384,356</t>
  </si>
  <si>
    <t>3,198,590</t>
  </si>
  <si>
    <t>7,722,336</t>
  </si>
  <si>
    <t>2,107,842</t>
  </si>
  <si>
    <t>11,463,249</t>
  </si>
  <si>
    <t>1,325,000</t>
  </si>
  <si>
    <t>6,319,712</t>
  </si>
  <si>
    <t>6,282,948</t>
  </si>
  <si>
    <t>2,139,298</t>
  </si>
  <si>
    <t>2,878,963</t>
  </si>
  <si>
    <t>2,781,827</t>
  </si>
  <si>
    <t>17,445,191</t>
  </si>
  <si>
    <t>39,844,343</t>
  </si>
  <si>
    <t>5,880,094</t>
  </si>
  <si>
    <t>5,228,744</t>
  </si>
  <si>
    <t>32,019,642</t>
  </si>
  <si>
    <t>16,034,126</t>
  </si>
  <si>
    <t>15,758,340</t>
  </si>
  <si>
    <t>9,744,486</t>
  </si>
  <si>
    <t>1,474,733</t>
  </si>
  <si>
    <t>3,614,000</t>
  </si>
  <si>
    <t>3,483,100</t>
  </si>
  <si>
    <t>4,458,698</t>
  </si>
  <si>
    <t>4,458,697</t>
  </si>
  <si>
    <t>292,913,449</t>
  </si>
  <si>
    <t>292,071,549</t>
  </si>
  <si>
    <t>20,405,931</t>
  </si>
  <si>
    <t>51,119,803</t>
  </si>
  <si>
    <t>2,451,942</t>
  </si>
  <si>
    <t>1,821,255</t>
  </si>
  <si>
    <t>4,200,800</t>
  </si>
  <si>
    <t>8,172,489</t>
  </si>
  <si>
    <t>80,169,247</t>
  </si>
  <si>
    <t>6,182,310</t>
  </si>
  <si>
    <t>73,986,937</t>
  </si>
  <si>
    <t>17,777,784</t>
  </si>
  <si>
    <t>6,078,130</t>
  </si>
  <si>
    <t>6,087,750</t>
  </si>
  <si>
    <t>9,900,719</t>
  </si>
  <si>
    <t>9,486,592</t>
  </si>
  <si>
    <t>3,569,815</t>
  </si>
  <si>
    <t>4,086,100</t>
  </si>
  <si>
    <t>8,814,681</t>
  </si>
  <si>
    <t>40,297,859</t>
  </si>
  <si>
    <t>40,923,119</t>
  </si>
  <si>
    <t>40,801,986</t>
  </si>
  <si>
    <t>4,115,516,538</t>
  </si>
  <si>
    <t>SUBTOTAL</t>
  </si>
  <si>
    <t>3.1.1020.10.40</t>
  </si>
  <si>
    <t>DESAYUNO CUIDADORA</t>
  </si>
  <si>
    <t>4.1.1010.20.01</t>
  </si>
  <si>
    <t>BOTÓN DE LLAMADA</t>
  </si>
  <si>
    <t>4.5.1020.10.30</t>
  </si>
  <si>
    <t>MANTENCIÓN ÁREAS VERDES</t>
  </si>
  <si>
    <t>4.5.1020.10.35</t>
  </si>
  <si>
    <t>MANTENCIÓN ASEO CONDOMINIO</t>
  </si>
  <si>
    <t>4.5.1030.10.02</t>
  </si>
  <si>
    <t>CELULAR</t>
  </si>
  <si>
    <t>4.5.1030.10.08</t>
  </si>
  <si>
    <t>DISPENSADOR DE AGUA</t>
  </si>
  <si>
    <t>4.5.1030.10.18</t>
  </si>
  <si>
    <t>SISTEMA RECURSO</t>
  </si>
  <si>
    <t>4.5.1030.10.22</t>
  </si>
  <si>
    <t>RENDICIÓN CH. CORRESPONDENCIA</t>
  </si>
  <si>
    <t>4.5.1030.10.29</t>
  </si>
  <si>
    <t>RENDICIÓN CH. ART. MENORES</t>
  </si>
  <si>
    <t>4.5.1050.10.12</t>
  </si>
  <si>
    <t>SERVICIO CUIDADO PACIENTE DOMICILIO</t>
  </si>
  <si>
    <t>4.5.1050.10.14</t>
  </si>
  <si>
    <t>SERVICIO TURNOS TENS</t>
  </si>
  <si>
    <t>4.5.1060.10.20</t>
  </si>
  <si>
    <t>HON. TENS</t>
  </si>
  <si>
    <t>4.5.1060.10.25</t>
  </si>
  <si>
    <t>HON. AUXILIAR</t>
  </si>
  <si>
    <t>147,587,364</t>
  </si>
  <si>
    <t>2,050,107,331</t>
  </si>
  <si>
    <t>20,944,806</t>
  </si>
  <si>
    <t>20,907,520</t>
  </si>
  <si>
    <t>131,622,481</t>
  </si>
  <si>
    <t>14,477,059,701</t>
  </si>
  <si>
    <t>Comité Israelita de Socorros Cisroco</t>
  </si>
  <si>
    <t>David Rozowski Granierer</t>
  </si>
  <si>
    <t>Representante Legal</t>
  </si>
  <si>
    <t>ACTIVOS</t>
  </si>
  <si>
    <t>Activos Fijos</t>
  </si>
  <si>
    <t>Total activos</t>
  </si>
  <si>
    <t>PASIVOS</t>
  </si>
  <si>
    <t>Cuentas por Pagar</t>
  </si>
  <si>
    <t>Retenciones e impuestos por pagar</t>
  </si>
  <si>
    <t>Total Pasivos</t>
  </si>
  <si>
    <t>Fondo de Revaluación</t>
  </si>
  <si>
    <t>Resultados acumulados</t>
  </si>
  <si>
    <t xml:space="preserve">     Pérdida Acumulada</t>
  </si>
  <si>
    <t xml:space="preserve">     Resultado del ejercicio</t>
  </si>
  <si>
    <t>Patrimonio neto de la fundación</t>
  </si>
  <si>
    <t>Total pasivo y patrimonio</t>
  </si>
  <si>
    <t>INGRESOS</t>
  </si>
  <si>
    <t>Ingresos del ejercicio</t>
  </si>
  <si>
    <t>GASTOS</t>
  </si>
  <si>
    <t>Gastos del ejercicio</t>
  </si>
  <si>
    <t>Otros Ingresos ( Gastos) del ejercicio</t>
  </si>
  <si>
    <t>Correccion Monetaria</t>
  </si>
  <si>
    <t>Depreciación del ejercicio</t>
  </si>
  <si>
    <t>Balance General al 31 de Diciembre de 2022</t>
  </si>
  <si>
    <t>Entre el 1 de enero y 31 de diciembre de 2022</t>
  </si>
  <si>
    <t>Fecha :20/04/2023</t>
  </si>
  <si>
    <t>7,969,129</t>
  </si>
  <si>
    <t>CANCELA FINIQUITO ELIZABETH QUICHIZ</t>
  </si>
  <si>
    <t>CANCELA INDEMNIZACIÓN FREDY AVILA</t>
  </si>
  <si>
    <t>IDONEUS CONSULTORES SPA</t>
  </si>
  <si>
    <t>NOTA DE CREDITO</t>
  </si>
  <si>
    <t>FACTURAS DE COMPRA ,  FECHA JUNIO  SE FACTURA PERIODOS ATRASADOS VTR</t>
  </si>
  <si>
    <t>CORREGIDA</t>
  </si>
  <si>
    <t>COREGIDA</t>
  </si>
  <si>
    <t>QUEDO CON FECHA ENERO 2023</t>
  </si>
  <si>
    <t>SE COMPENSAN OCT-NOV-DIC</t>
  </si>
  <si>
    <t>SE AJUSTA PROVEEDOR ABRIL</t>
  </si>
  <si>
    <t>1,240,560</t>
  </si>
  <si>
    <t>4,094,250</t>
  </si>
  <si>
    <t>41,179,552</t>
  </si>
  <si>
    <t>5,296,297</t>
  </si>
  <si>
    <t>4,950,408</t>
  </si>
  <si>
    <t>11,147,260</t>
  </si>
  <si>
    <t>20,772,191</t>
  </si>
  <si>
    <t>30,482,800</t>
  </si>
  <si>
    <t>46,637,499</t>
  </si>
  <si>
    <t>12,220,769</t>
  </si>
  <si>
    <t>17,551,076</t>
  </si>
  <si>
    <t>136,564,970</t>
  </si>
  <si>
    <t>237,586,922</t>
  </si>
  <si>
    <t>8,628,336</t>
  </si>
  <si>
    <t>10,686,524</t>
  </si>
  <si>
    <t>23,652,703</t>
  </si>
  <si>
    <t>3,902,497</t>
  </si>
  <si>
    <t>Hora :23:32</t>
  </si>
  <si>
    <t>1,258,865,300</t>
  </si>
  <si>
    <t>34,253,789</t>
  </si>
  <si>
    <t>3,555,070,412</t>
  </si>
  <si>
    <t>4,174,019,121</t>
  </si>
  <si>
    <t>430,543,365</t>
  </si>
  <si>
    <t>1,627,843,196</t>
  </si>
  <si>
    <t>4,878,541</t>
  </si>
  <si>
    <t>41,324,953</t>
  </si>
  <si>
    <t>22,164,772</t>
  </si>
  <si>
    <t>1,392,581</t>
  </si>
  <si>
    <t>31,807,800</t>
  </si>
  <si>
    <t>47,023,383</t>
  </si>
  <si>
    <t>13,164,842</t>
  </si>
  <si>
    <t>18,227,806</t>
  </si>
  <si>
    <t>144,737,459</t>
  </si>
  <si>
    <t>241,291,748</t>
  </si>
  <si>
    <t>3,704,826</t>
  </si>
  <si>
    <t>12,717,178</t>
  </si>
  <si>
    <t>1,809,689,030</t>
  </si>
  <si>
    <t>1,718,868,535</t>
  </si>
  <si>
    <t>5,842,664,303</t>
  </si>
  <si>
    <t>1,727,147,765</t>
  </si>
  <si>
    <t>1,668,645,182</t>
  </si>
  <si>
    <t>58,502,583</t>
  </si>
  <si>
    <t>No tengo como Revisar  estas liquidaciones  para verificar ingreso  , quizas estan en cuenta de Ingreso OTROS , pero en las liquidaciones se deberia mirar 1 a 1</t>
  </si>
  <si>
    <t>Son proveedores varios de distintas operaciones . No logro identificar una constante</t>
  </si>
  <si>
    <t>Hora :13:13</t>
  </si>
  <si>
    <t>Libro Mayor</t>
  </si>
  <si>
    <t>Período del 01/01/2022 al 31/12/2022</t>
  </si>
  <si>
    <t>Fecha</t>
  </si>
  <si>
    <t>Número</t>
  </si>
  <si>
    <t>Tipo</t>
  </si>
  <si>
    <t>Débito $</t>
  </si>
  <si>
    <t>Crédito $</t>
  </si>
  <si>
    <t>4.5.1020.10.99 MANTENCIÓNES VARIAS</t>
  </si>
  <si>
    <t>Saldo Anterior</t>
  </si>
  <si>
    <t> 27</t>
  </si>
  <si>
    <t>EGRESO</t>
  </si>
  <si>
    <t>Eulen Chile, factura 102684 diciembre 2021</t>
  </si>
  <si>
    <t>7,040,357</t>
  </si>
  <si>
    <t>Pago F.11179</t>
  </si>
  <si>
    <t>7,436,074</t>
  </si>
  <si>
    <t>Pago F.517 2021</t>
  </si>
  <si>
    <t>7,793,074</t>
  </si>
  <si>
    <t> 30</t>
  </si>
  <si>
    <t>CANCELA CHEQUE 1213</t>
  </si>
  <si>
    <t> 66</t>
  </si>
  <si>
    <t>Pago F.103172 EULEN</t>
  </si>
  <si>
    <t>7,027,885</t>
  </si>
  <si>
    <t>14,997,014</t>
  </si>
  <si>
    <t> 220300091</t>
  </si>
  <si>
    <t>Cpra_FCA</t>
  </si>
  <si>
    <t>FCA14708 Proveedor 77.539.000K</t>
  </si>
  <si>
    <t>15,382,898</t>
  </si>
  <si>
    <t> 220400070</t>
  </si>
  <si>
    <t>Cpra_NCC</t>
  </si>
  <si>
    <t> 100</t>
  </si>
  <si>
    <t>Pago de F. 103706-103841 eulen</t>
  </si>
  <si>
    <t>5,000,000</t>
  </si>
  <si>
    <t>19,997,014</t>
  </si>
  <si>
    <t>2,865,533</t>
  </si>
  <si>
    <t>22,862,547</t>
  </si>
  <si>
    <t> 220600069</t>
  </si>
  <si>
    <t>FCA69276 Proveedor 79.948.840K</t>
  </si>
  <si>
    <t>22,958,547</t>
  </si>
  <si>
    <t> 220600070</t>
  </si>
  <si>
    <t>FCA69298 Proveedor 79.948.840K</t>
  </si>
  <si>
    <t>23,058,547</t>
  </si>
  <si>
    <t> 220700069</t>
  </si>
  <si>
    <t>FCA18690 Proveedor 5.861.1212</t>
  </si>
  <si>
    <t>23,887,271</t>
  </si>
  <si>
    <t> 220800022</t>
  </si>
  <si>
    <t>FCA199 Proveedor 7.818.0757</t>
  </si>
  <si>
    <t>23,976,271</t>
  </si>
  <si>
    <t> 220900061</t>
  </si>
  <si>
    <t>Servicios electricidad</t>
  </si>
  <si>
    <t>24,081,271</t>
  </si>
  <si>
    <t> 220900062</t>
  </si>
  <si>
    <t>Servicio electricidd</t>
  </si>
  <si>
    <t>24,101,271</t>
  </si>
  <si>
    <t> 220900063</t>
  </si>
  <si>
    <t>Servicio electricidad</t>
  </si>
  <si>
    <t>24,241,271</t>
  </si>
  <si>
    <t> 220900082</t>
  </si>
  <si>
    <t>Reparación de emergencia</t>
  </si>
  <si>
    <t>24,741,271</t>
  </si>
  <si>
    <t> 220900086</t>
  </si>
  <si>
    <t>Mantención</t>
  </si>
  <si>
    <t>24,761,271</t>
  </si>
  <si>
    <t> 220900087</t>
  </si>
  <si>
    <t>2,034,840</t>
  </si>
  <si>
    <t>26,796,111</t>
  </si>
  <si>
    <t> 220900097</t>
  </si>
  <si>
    <t>Reparación emergencia</t>
  </si>
  <si>
    <t>27,446,111</t>
  </si>
  <si>
    <t> 221000003</t>
  </si>
  <si>
    <t>Servicios Calderas</t>
  </si>
  <si>
    <t>5,523,000</t>
  </si>
  <si>
    <t>32,969,111</t>
  </si>
  <si>
    <t> 220900073</t>
  </si>
  <si>
    <t>Servicio eléctrico</t>
  </si>
  <si>
    <t>1,526,134</t>
  </si>
  <si>
    <t>34,495,245</t>
  </si>
  <si>
    <t> 221000022</t>
  </si>
  <si>
    <t>Trabajos de mantencion electrica</t>
  </si>
  <si>
    <t>36,021,379</t>
  </si>
  <si>
    <t> 221000023</t>
  </si>
  <si>
    <t>Trabajos de mantención electricidad</t>
  </si>
  <si>
    <t>36,301,379</t>
  </si>
  <si>
    <t> 221000024</t>
  </si>
  <si>
    <t>36,561,379</t>
  </si>
  <si>
    <t> 221000051</t>
  </si>
  <si>
    <t>Mantenciones Varias</t>
  </si>
  <si>
    <t>37,219,167</t>
  </si>
  <si>
    <t> 221100089</t>
  </si>
  <si>
    <t>ART MANTENCIONES</t>
  </si>
  <si>
    <t>37,356,747</t>
  </si>
  <si>
    <t> 221100090</t>
  </si>
  <si>
    <t>MANTENCION ILUM</t>
  </si>
  <si>
    <t>37,413,507</t>
  </si>
  <si>
    <t> 221100074</t>
  </si>
  <si>
    <t>Mantencion</t>
  </si>
  <si>
    <t>38,038,770</t>
  </si>
  <si>
    <t> 221100075</t>
  </si>
  <si>
    <t>Mantenciones</t>
  </si>
  <si>
    <t>1,541,318</t>
  </si>
  <si>
    <t>39,580,088</t>
  </si>
  <si>
    <t> 221100109</t>
  </si>
  <si>
    <t>MAESTRANZA</t>
  </si>
  <si>
    <t>45,103,088</t>
  </si>
  <si>
    <t> 221200014</t>
  </si>
  <si>
    <t>Reconexion Paneles</t>
  </si>
  <si>
    <t>1,368,000</t>
  </si>
  <si>
    <t>46,471,088</t>
  </si>
  <si>
    <t> 304</t>
  </si>
  <si>
    <t>PAGO TEF PROVEEDORES</t>
  </si>
  <si>
    <t xml:space="preserve">Total Final </t>
  </si>
  <si>
    <t>Total General</t>
  </si>
  <si>
    <t>$ 1.417.056.932</t>
  </si>
  <si>
    <t>GASTOS NO OP.</t>
  </si>
  <si>
    <t>$    254.032.124</t>
  </si>
  <si>
    <t>$1.708.183.737</t>
  </si>
  <si>
    <t>CUOTAS SOCIALES E INCORPORACION</t>
  </si>
  <si>
    <t>$1.266.048.679</t>
  </si>
  <si>
    <t>ARRIENDOS,APORTES Y DONACIONES</t>
  </si>
  <si>
    <t>$    243.988.393</t>
  </si>
  <si>
    <t>RECUPERACION DE GASTOS</t>
  </si>
  <si>
    <t>$    157.848.806</t>
  </si>
  <si>
    <t>EGRESOS</t>
  </si>
  <si>
    <t>$1.758.407.090</t>
  </si>
  <si>
    <t>GASTOS PROPIOS</t>
  </si>
  <si>
    <t>$      40.297.859</t>
  </si>
  <si>
    <t>$    236.136.192</t>
  </si>
  <si>
    <t>RECUPERCION GASTOS</t>
  </si>
  <si>
    <t>$      64.916.107</t>
  </si>
  <si>
    <t>$     -   8.279.230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</si>
</sst>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d/mmm/yy"/>
    <numFmt numFmtId="165" formatCode="_(* #,##0.00_);_(* \(#,##0.00\);_(* &quot;-&quot;??_);_(@_)"/>
    <numFmt numFmtId="166" formatCode="#,##0_ ;\-#,##0\ "/>
    <numFmt numFmtId="167" formatCode="_ * #,##0_ ;_ * \-#,##0_ ;_ * &quot;-&quot;??_ ;_ @_ "/>
    <numFmt numFmtId="168" formatCode="_ &quot;$&quot;* #,##0_ ;_ &quot;$&quot;* \-#,##0_ ;_ &quot;$&quot;* &quot;-&quot;??_ ;_ @_ "/>
    <numFmt numFmtId="169" formatCode="_-* #,##0_-;\-* #,##0_-;_-* &quot;-&quot;??_-;_-@_-"/>
  </numFmts>
  <fonts count="4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/>
      <name val="Arial"/>
      <family val="2"/>
    </font>
    <font>
      <b/>
      <sz val="6"/>
      <color rgb="FF00000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7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indexed="9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7.5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0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19" applyNumberFormat="0" applyAlignment="0" applyProtection="0"/>
    <xf numFmtId="0" fontId="19" fillId="9" borderId="20" applyNumberFormat="0" applyAlignment="0" applyProtection="0"/>
    <xf numFmtId="0" fontId="20" fillId="9" borderId="19" applyNumberFormat="0" applyAlignment="0" applyProtection="0"/>
    <xf numFmtId="0" fontId="21" fillId="0" borderId="21" applyNumberFormat="0" applyFill="0" applyAlignment="0" applyProtection="0"/>
    <xf numFmtId="0" fontId="22" fillId="10" borderId="2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6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6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6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1" borderId="23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" fillId="0" borderId="0"/>
    <xf numFmtId="0" fontId="1" fillId="11" borderId="23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" fillId="0" borderId="0"/>
    <xf numFmtId="0" fontId="35" fillId="0" borderId="0" applyFill="0" applyProtection="0"/>
    <xf numFmtId="41" fontId="10" fillId="0" borderId="0" applyFont="0" applyFill="0" applyBorder="0" applyAlignment="0" applyProtection="0"/>
  </cellStyleXfs>
  <cellXfs count="170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7" fillId="36" borderId="1" xfId="0" applyFont="1" applyFill="1" applyBorder="1" applyAlignment="1">
      <alignment horizontal="left"/>
    </xf>
    <xf numFmtId="3" fontId="27" fillId="36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27" fillId="36" borderId="13" xfId="0" applyFont="1" applyFill="1" applyBorder="1"/>
    <xf numFmtId="0" fontId="27" fillId="36" borderId="14" xfId="0" applyFont="1" applyFill="1" applyBorder="1"/>
    <xf numFmtId="0" fontId="27" fillId="36" borderId="10" xfId="0" applyFont="1" applyFill="1" applyBorder="1" applyAlignment="1">
      <alignment horizontal="left"/>
    </xf>
    <xf numFmtId="0" fontId="27" fillId="36" borderId="11" xfId="0" applyFont="1" applyFill="1" applyBorder="1"/>
    <xf numFmtId="3" fontId="27" fillId="36" borderId="11" xfId="0" applyNumberFormat="1" applyFont="1" applyFill="1" applyBorder="1"/>
    <xf numFmtId="3" fontId="27" fillId="36" borderId="12" xfId="0" applyNumberFormat="1" applyFont="1" applyFill="1" applyBorder="1"/>
    <xf numFmtId="0" fontId="0" fillId="4" borderId="1" xfId="0" applyFill="1" applyBorder="1" applyAlignment="1">
      <alignment horizontal="left"/>
    </xf>
    <xf numFmtId="0" fontId="0" fillId="37" borderId="1" xfId="0" applyFill="1" applyBorder="1" applyAlignment="1">
      <alignment horizontal="left"/>
    </xf>
    <xf numFmtId="0" fontId="0" fillId="38" borderId="1" xfId="0" applyFill="1" applyBorder="1" applyAlignment="1">
      <alignment horizontal="left"/>
    </xf>
    <xf numFmtId="0" fontId="0" fillId="39" borderId="1" xfId="0" applyFill="1" applyBorder="1" applyAlignment="1">
      <alignment horizontal="left"/>
    </xf>
    <xf numFmtId="0" fontId="0" fillId="40" borderId="1" xfId="0" applyFill="1" applyBorder="1" applyAlignment="1">
      <alignment horizontal="left"/>
    </xf>
    <xf numFmtId="0" fontId="0" fillId="41" borderId="1" xfId="0" applyFill="1" applyBorder="1" applyAlignment="1">
      <alignment horizontal="left"/>
    </xf>
    <xf numFmtId="0" fontId="0" fillId="42" borderId="1" xfId="0" applyFill="1" applyBorder="1" applyAlignment="1">
      <alignment horizontal="left"/>
    </xf>
    <xf numFmtId="0" fontId="0" fillId="43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4" borderId="1" xfId="0" applyFill="1" applyBorder="1" applyAlignment="1">
      <alignment horizontal="left"/>
    </xf>
    <xf numFmtId="3" fontId="0" fillId="4" borderId="1" xfId="0" applyNumberFormat="1" applyFill="1" applyBorder="1" applyAlignment="1">
      <alignment horizontal="right"/>
    </xf>
    <xf numFmtId="0" fontId="0" fillId="45" borderId="0" xfId="0" applyFill="1"/>
    <xf numFmtId="0" fontId="7" fillId="45" borderId="0" xfId="4" applyFont="1" applyFill="1"/>
    <xf numFmtId="0" fontId="9" fillId="45" borderId="2" xfId="4" applyFont="1" applyFill="1" applyBorder="1"/>
    <xf numFmtId="0" fontId="7" fillId="45" borderId="3" xfId="4" applyFont="1" applyFill="1" applyBorder="1"/>
    <xf numFmtId="0" fontId="7" fillId="45" borderId="4" xfId="4" applyFont="1" applyFill="1" applyBorder="1"/>
    <xf numFmtId="0" fontId="9" fillId="45" borderId="5" xfId="4" applyFont="1" applyFill="1" applyBorder="1"/>
    <xf numFmtId="0" fontId="9" fillId="45" borderId="0" xfId="4" applyFont="1" applyFill="1"/>
    <xf numFmtId="166" fontId="7" fillId="45" borderId="6" xfId="4" applyNumberFormat="1" applyFont="1" applyFill="1" applyBorder="1"/>
    <xf numFmtId="0" fontId="7" fillId="45" borderId="6" xfId="4" applyFont="1" applyFill="1" applyBorder="1"/>
    <xf numFmtId="166" fontId="7" fillId="45" borderId="0" xfId="4" applyNumberFormat="1" applyFont="1" applyFill="1"/>
    <xf numFmtId="41" fontId="0" fillId="45" borderId="0" xfId="0" applyNumberFormat="1" applyFill="1"/>
    <xf numFmtId="0" fontId="0" fillId="45" borderId="5" xfId="0" applyFill="1" applyBorder="1"/>
    <xf numFmtId="0" fontId="0" fillId="45" borderId="6" xfId="0" applyFill="1" applyBorder="1"/>
    <xf numFmtId="168" fontId="0" fillId="45" borderId="0" xfId="10" applyNumberFormat="1" applyFont="1" applyFill="1" applyBorder="1"/>
    <xf numFmtId="0" fontId="9" fillId="45" borderId="7" xfId="4" applyFont="1" applyFill="1" applyBorder="1"/>
    <xf numFmtId="0" fontId="7" fillId="45" borderId="8" xfId="4" applyFont="1" applyFill="1" applyBorder="1"/>
    <xf numFmtId="0" fontId="9" fillId="45" borderId="3" xfId="4" applyFont="1" applyFill="1" applyBorder="1"/>
    <xf numFmtId="167" fontId="7" fillId="45" borderId="6" xfId="9" applyNumberFormat="1" applyFont="1" applyFill="1" applyBorder="1"/>
    <xf numFmtId="0" fontId="9" fillId="45" borderId="0" xfId="4" applyFont="1" applyFill="1" applyAlignment="1">
      <alignment horizontal="center"/>
    </xf>
    <xf numFmtId="0" fontId="7" fillId="45" borderId="0" xfId="4" applyFont="1" applyFill="1" applyAlignment="1">
      <alignment horizontal="center"/>
    </xf>
    <xf numFmtId="0" fontId="8" fillId="46" borderId="3" xfId="4" applyFont="1" applyFill="1" applyBorder="1" applyAlignment="1">
      <alignment horizontal="center"/>
    </xf>
    <xf numFmtId="0" fontId="8" fillId="46" borderId="0" xfId="4" applyFont="1" applyFill="1" applyAlignment="1">
      <alignment horizontal="center"/>
    </xf>
    <xf numFmtId="0" fontId="8" fillId="46" borderId="2" xfId="4" applyFont="1" applyFill="1" applyBorder="1"/>
    <xf numFmtId="0" fontId="8" fillId="46" borderId="3" xfId="4" applyFont="1" applyFill="1" applyBorder="1"/>
    <xf numFmtId="0" fontId="8" fillId="46" borderId="5" xfId="4" applyFont="1" applyFill="1" applyBorder="1"/>
    <xf numFmtId="0" fontId="8" fillId="46" borderId="0" xfId="4" applyFont="1" applyFill="1"/>
    <xf numFmtId="0" fontId="8" fillId="46" borderId="5" xfId="4" applyFont="1" applyFill="1" applyBorder="1" applyAlignment="1">
      <alignment horizontal="left"/>
    </xf>
    <xf numFmtId="0" fontId="8" fillId="46" borderId="7" xfId="4" applyFont="1" applyFill="1" applyBorder="1"/>
    <xf numFmtId="0" fontId="8" fillId="46" borderId="8" xfId="4" applyFont="1" applyFill="1" applyBorder="1"/>
    <xf numFmtId="166" fontId="8" fillId="46" borderId="9" xfId="4" applyNumberFormat="1" applyFont="1" applyFill="1" applyBorder="1"/>
    <xf numFmtId="0" fontId="8" fillId="46" borderId="10" xfId="4" applyFont="1" applyFill="1" applyBorder="1"/>
    <xf numFmtId="0" fontId="8" fillId="46" borderId="11" xfId="4" applyFont="1" applyFill="1" applyBorder="1"/>
    <xf numFmtId="166" fontId="8" fillId="46" borderId="12" xfId="4" applyNumberFormat="1" applyFont="1" applyFill="1" applyBorder="1"/>
    <xf numFmtId="166" fontId="8" fillId="46" borderId="6" xfId="4" applyNumberFormat="1" applyFont="1" applyFill="1" applyBorder="1"/>
    <xf numFmtId="0" fontId="9" fillId="45" borderId="4" xfId="4" applyFont="1" applyFill="1" applyBorder="1"/>
    <xf numFmtId="41" fontId="7" fillId="45" borderId="0" xfId="4" applyNumberFormat="1" applyFont="1" applyFill="1"/>
    <xf numFmtId="41" fontId="7" fillId="45" borderId="6" xfId="4" applyNumberFormat="1" applyFont="1" applyFill="1" applyBorder="1"/>
    <xf numFmtId="0" fontId="28" fillId="46" borderId="0" xfId="4" applyFont="1" applyFill="1"/>
    <xf numFmtId="0" fontId="28" fillId="46" borderId="6" xfId="4" applyFont="1" applyFill="1" applyBorder="1"/>
    <xf numFmtId="0" fontId="9" fillId="45" borderId="6" xfId="4" applyFont="1" applyFill="1" applyBorder="1"/>
    <xf numFmtId="0" fontId="2" fillId="0" borderId="0" xfId="54" applyAlignment="1">
      <alignment horizontal="left"/>
    </xf>
    <xf numFmtId="0" fontId="2" fillId="0" borderId="0" xfId="54" applyAlignment="1">
      <alignment horizontal="right"/>
    </xf>
    <xf numFmtId="0" fontId="2" fillId="0" borderId="1" xfId="54" applyBorder="1" applyAlignment="1">
      <alignment wrapText="1"/>
    </xf>
    <xf numFmtId="3" fontId="2" fillId="0" borderId="1" xfId="54" applyNumberFormat="1" applyBorder="1" applyAlignment="1">
      <alignment horizontal="right" wrapText="1"/>
    </xf>
    <xf numFmtId="0" fontId="2" fillId="0" borderId="1" xfId="54" applyBorder="1" applyAlignment="1">
      <alignment horizontal="right" wrapText="1"/>
    </xf>
    <xf numFmtId="167" fontId="7" fillId="45" borderId="0" xfId="9" applyNumberFormat="1" applyFont="1" applyFill="1"/>
    <xf numFmtId="41" fontId="7" fillId="45" borderId="8" xfId="4" applyNumberFormat="1" applyFont="1" applyFill="1" applyBorder="1"/>
    <xf numFmtId="41" fontId="7" fillId="45" borderId="9" xfId="4" applyNumberFormat="1" applyFont="1" applyFill="1" applyBorder="1"/>
    <xf numFmtId="167" fontId="7" fillId="45" borderId="9" xfId="9" applyNumberFormat="1" applyFont="1" applyFill="1" applyBorder="1"/>
    <xf numFmtId="10" fontId="0" fillId="45" borderId="0" xfId="0" applyNumberFormat="1" applyFill="1"/>
    <xf numFmtId="42" fontId="0" fillId="45" borderId="0" xfId="56" applyFont="1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1" fillId="47" borderId="0" xfId="0" applyFont="1" applyFill="1"/>
    <xf numFmtId="0" fontId="30" fillId="47" borderId="0" xfId="0" applyFont="1" applyFill="1" applyAlignment="1">
      <alignment horizontal="right"/>
    </xf>
    <xf numFmtId="169" fontId="30" fillId="47" borderId="0" xfId="9" applyNumberFormat="1" applyFont="1" applyFill="1"/>
    <xf numFmtId="0" fontId="33" fillId="47" borderId="0" xfId="0" applyFont="1" applyFill="1"/>
    <xf numFmtId="0" fontId="34" fillId="47" borderId="0" xfId="77" applyFont="1" applyFill="1" applyAlignment="1">
      <alignment horizontal="center"/>
    </xf>
    <xf numFmtId="0" fontId="34" fillId="47" borderId="0" xfId="77" applyFont="1" applyFill="1"/>
    <xf numFmtId="3" fontId="34" fillId="47" borderId="0" xfId="77" applyNumberFormat="1" applyFont="1" applyFill="1" applyAlignment="1">
      <alignment horizontal="center"/>
    </xf>
    <xf numFmtId="0" fontId="32" fillId="47" borderId="0" xfId="77" applyFont="1" applyFill="1"/>
    <xf numFmtId="3" fontId="34" fillId="47" borderId="0" xfId="77" applyNumberFormat="1" applyFont="1" applyFill="1"/>
    <xf numFmtId="0" fontId="32" fillId="47" borderId="11" xfId="77" applyFont="1" applyFill="1" applyBorder="1"/>
    <xf numFmtId="3" fontId="32" fillId="47" borderId="11" xfId="77" applyNumberFormat="1" applyFont="1" applyFill="1" applyBorder="1"/>
    <xf numFmtId="169" fontId="34" fillId="47" borderId="0" xfId="9" applyNumberFormat="1" applyFont="1" applyFill="1" applyBorder="1"/>
    <xf numFmtId="3" fontId="34" fillId="47" borderId="0" xfId="77" applyNumberFormat="1" applyFont="1" applyFill="1" applyAlignment="1">
      <alignment horizontal="right"/>
    </xf>
    <xf numFmtId="0" fontId="36" fillId="0" borderId="0" xfId="0" applyFont="1"/>
    <xf numFmtId="0" fontId="29" fillId="48" borderId="1" xfId="0" applyFont="1" applyFill="1" applyBorder="1" applyAlignment="1">
      <alignment horizontal="center" vertical="center"/>
    </xf>
    <xf numFmtId="41" fontId="29" fillId="48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41" fontId="37" fillId="0" borderId="1" xfId="0" applyNumberFormat="1" applyFont="1" applyBorder="1" applyAlignment="1">
      <alignment horizontal="right"/>
    </xf>
    <xf numFmtId="3" fontId="37" fillId="0" borderId="1" xfId="0" applyNumberFormat="1" applyFont="1" applyBorder="1" applyAlignment="1">
      <alignment horizontal="right"/>
    </xf>
    <xf numFmtId="38" fontId="37" fillId="0" borderId="1" xfId="0" applyNumberFormat="1" applyFont="1" applyBorder="1" applyAlignment="1">
      <alignment horizontal="righ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41" fontId="37" fillId="4" borderId="1" xfId="0" applyNumberFormat="1" applyFont="1" applyFill="1" applyBorder="1" applyAlignment="1">
      <alignment horizontal="right"/>
    </xf>
    <xf numFmtId="41" fontId="37" fillId="49" borderId="1" xfId="0" applyNumberFormat="1" applyFont="1" applyFill="1" applyBorder="1" applyAlignment="1">
      <alignment horizontal="right"/>
    </xf>
    <xf numFmtId="41" fontId="39" fillId="49" borderId="1" xfId="0" applyNumberFormat="1" applyFont="1" applyFill="1" applyBorder="1" applyAlignment="1">
      <alignment horizontal="right"/>
    </xf>
    <xf numFmtId="3" fontId="34" fillId="47" borderId="0" xfId="77" quotePrefix="1" applyNumberFormat="1" applyFont="1" applyFill="1" applyAlignment="1">
      <alignment horizontal="right"/>
    </xf>
    <xf numFmtId="0" fontId="40" fillId="0" borderId="0" xfId="0" applyFont="1"/>
    <xf numFmtId="0" fontId="0" fillId="0" borderId="25" xfId="0" applyBorder="1"/>
    <xf numFmtId="14" fontId="0" fillId="0" borderId="1" xfId="0" applyNumberFormat="1" applyBorder="1" applyAlignment="1">
      <alignment wrapText="1"/>
    </xf>
    <xf numFmtId="0" fontId="0" fillId="0" borderId="26" xfId="0" applyBorder="1"/>
    <xf numFmtId="0" fontId="37" fillId="4" borderId="1" xfId="0" applyFont="1" applyFill="1" applyBorder="1" applyAlignment="1">
      <alignment horizontal="left"/>
    </xf>
    <xf numFmtId="41" fontId="41" fillId="0" borderId="1" xfId="0" applyNumberFormat="1" applyFont="1" applyBorder="1" applyAlignment="1">
      <alignment horizontal="right"/>
    </xf>
    <xf numFmtId="0" fontId="29" fillId="0" borderId="1" xfId="0" applyFont="1" applyBorder="1" applyAlignment="1">
      <alignment horizontal="center" vertical="center"/>
    </xf>
    <xf numFmtId="41" fontId="29" fillId="0" borderId="1" xfId="0" applyNumberFormat="1" applyFont="1" applyBorder="1" applyAlignment="1">
      <alignment horizontal="center" vertical="center"/>
    </xf>
    <xf numFmtId="0" fontId="42" fillId="47" borderId="0" xfId="0" applyFont="1" applyFill="1" applyAlignment="1">
      <alignment horizontal="left"/>
    </xf>
    <xf numFmtId="0" fontId="42" fillId="47" borderId="0" xfId="0" applyFont="1" applyFill="1" applyAlignment="1">
      <alignment horizontal="right"/>
    </xf>
    <xf numFmtId="0" fontId="42" fillId="47" borderId="1" xfId="0" applyFont="1" applyFill="1" applyBorder="1" applyAlignment="1">
      <alignment wrapText="1"/>
    </xf>
    <xf numFmtId="0" fontId="42" fillId="47" borderId="1" xfId="0" applyFont="1" applyFill="1" applyBorder="1" applyAlignment="1">
      <alignment horizontal="right" wrapText="1"/>
    </xf>
    <xf numFmtId="0" fontId="2" fillId="0" borderId="13" xfId="54" applyBorder="1" applyAlignment="1">
      <alignment wrapText="1"/>
    </xf>
    <xf numFmtId="0" fontId="2" fillId="0" borderId="14" xfId="54" applyBorder="1" applyAlignment="1">
      <alignment wrapText="1"/>
    </xf>
    <xf numFmtId="3" fontId="2" fillId="0" borderId="13" xfId="54" applyNumberFormat="1" applyBorder="1" applyAlignment="1">
      <alignment horizontal="right" wrapText="1"/>
    </xf>
    <xf numFmtId="3" fontId="2" fillId="0" borderId="15" xfId="54" applyNumberFormat="1" applyBorder="1" applyAlignment="1">
      <alignment horizontal="right" wrapText="1"/>
    </xf>
    <xf numFmtId="3" fontId="2" fillId="0" borderId="14" xfId="54" applyNumberFormat="1" applyBorder="1" applyAlignment="1">
      <alignment horizontal="right" wrapText="1"/>
    </xf>
    <xf numFmtId="0" fontId="2" fillId="0" borderId="0" xfId="54" applyAlignment="1">
      <alignment horizontal="left"/>
    </xf>
    <xf numFmtId="0" fontId="2" fillId="0" borderId="15" xfId="54" applyBorder="1" applyAlignment="1">
      <alignment wrapText="1"/>
    </xf>
    <xf numFmtId="0" fontId="42" fillId="47" borderId="13" xfId="0" applyFont="1" applyFill="1" applyBorder="1" applyAlignment="1">
      <alignment wrapText="1"/>
    </xf>
    <xf numFmtId="0" fontId="42" fillId="47" borderId="14" xfId="0" applyFont="1" applyFill="1" applyBorder="1" applyAlignment="1">
      <alignment wrapText="1"/>
    </xf>
    <xf numFmtId="0" fontId="42" fillId="47" borderId="13" xfId="0" applyFont="1" applyFill="1" applyBorder="1" applyAlignment="1">
      <alignment horizontal="right" wrapText="1"/>
    </xf>
    <xf numFmtId="0" fontId="42" fillId="47" borderId="15" xfId="0" applyFont="1" applyFill="1" applyBorder="1" applyAlignment="1">
      <alignment horizontal="right" wrapText="1"/>
    </xf>
    <xf numFmtId="0" fontId="42" fillId="47" borderId="14" xfId="0" applyFont="1" applyFill="1" applyBorder="1" applyAlignment="1">
      <alignment horizontal="right" wrapText="1"/>
    </xf>
    <xf numFmtId="0" fontId="42" fillId="47" borderId="0" xfId="0" applyFont="1" applyFill="1" applyAlignment="1">
      <alignment horizontal="left"/>
    </xf>
    <xf numFmtId="0" fontId="42" fillId="47" borderId="15" xfId="0" applyFont="1" applyFill="1" applyBorder="1" applyAlignment="1">
      <alignment wrapText="1"/>
    </xf>
    <xf numFmtId="0" fontId="8" fillId="46" borderId="2" xfId="4" applyFont="1" applyFill="1" applyBorder="1" applyAlignment="1">
      <alignment horizontal="center"/>
    </xf>
    <xf numFmtId="0" fontId="8" fillId="46" borderId="3" xfId="4" applyFont="1" applyFill="1" applyBorder="1" applyAlignment="1">
      <alignment horizontal="center"/>
    </xf>
    <xf numFmtId="0" fontId="8" fillId="46" borderId="5" xfId="4" applyFont="1" applyFill="1" applyBorder="1" applyAlignment="1">
      <alignment horizontal="center"/>
    </xf>
    <xf numFmtId="0" fontId="8" fillId="46" borderId="0" xfId="4" applyFont="1" applyFill="1" applyAlignment="1">
      <alignment horizontal="center"/>
    </xf>
    <xf numFmtId="0" fontId="8" fillId="46" borderId="7" xfId="4" applyFont="1" applyFill="1" applyBorder="1" applyAlignment="1">
      <alignment horizontal="center"/>
    </xf>
    <xf numFmtId="0" fontId="8" fillId="46" borderId="8" xfId="4" applyFont="1" applyFill="1" applyBorder="1" applyAlignment="1">
      <alignment horizontal="center"/>
    </xf>
    <xf numFmtId="0" fontId="7" fillId="45" borderId="3" xfId="4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29" fillId="48" borderId="13" xfId="0" applyFont="1" applyFill="1" applyBorder="1" applyAlignment="1">
      <alignment horizontal="left" vertical="center"/>
    </xf>
    <xf numFmtId="0" fontId="29" fillId="48" borderId="14" xfId="0" applyFont="1" applyFill="1" applyBorder="1" applyAlignment="1">
      <alignment horizontal="left" vertical="center"/>
    </xf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29" fillId="48" borderId="13" xfId="0" applyFont="1" applyFill="1" applyBorder="1" applyAlignment="1">
      <alignment horizontal="center" vertical="center" wrapText="1"/>
    </xf>
    <xf numFmtId="0" fontId="29" fillId="48" borderId="15" xfId="0" applyFont="1" applyFill="1" applyBorder="1" applyAlignment="1">
      <alignment horizontal="center" vertical="center" wrapText="1"/>
    </xf>
    <xf numFmtId="0" fontId="29" fillId="48" borderId="14" xfId="0" applyFont="1" applyFill="1" applyBorder="1" applyAlignment="1">
      <alignment horizontal="center" vertical="center" wrapText="1"/>
    </xf>
    <xf numFmtId="0" fontId="29" fillId="48" borderId="13" xfId="0" applyFont="1" applyFill="1" applyBorder="1" applyAlignment="1">
      <alignment horizontal="center" vertical="center"/>
    </xf>
    <xf numFmtId="0" fontId="29" fillId="48" borderId="15" xfId="0" applyFont="1" applyFill="1" applyBorder="1" applyAlignment="1">
      <alignment horizontal="center" vertical="center"/>
    </xf>
    <xf numFmtId="0" fontId="29" fillId="48" borderId="14" xfId="0" applyFon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horizontal="right" wrapText="1"/>
    </xf>
    <xf numFmtId="0" fontId="0" fillId="0" borderId="15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0" fontId="0" fillId="0" borderId="0" xfId="0" applyAlignment="1">
      <alignment horizontal="left"/>
    </xf>
    <xf numFmtId="0" fontId="32" fillId="47" borderId="0" xfId="77" applyFont="1" applyFill="1" applyAlignment="1">
      <alignment horizontal="center"/>
    </xf>
    <xf numFmtId="0" fontId="0" fillId="0" borderId="0" xfId="0" applyAlignment="1">
      <alignment vertical="center"/>
    </xf>
    <xf numFmtId="41" fontId="36" fillId="0" borderId="0" xfId="79" applyFont="1"/>
    <xf numFmtId="41" fontId="36" fillId="0" borderId="0" xfId="0" applyNumberFormat="1" applyFont="1"/>
    <xf numFmtId="41" fontId="0" fillId="0" borderId="0" xfId="79" applyFont="1"/>
  </cellXfs>
  <cellStyles count="80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20% - Énfasis1 2" xfId="59" xr:uid="{A69DA81D-B780-408B-B957-4CCE36595649}"/>
    <cellStyle name="20% - Énfasis2 2" xfId="62" xr:uid="{45CD09AE-D911-43D9-9B01-DC4F4E5C70A0}"/>
    <cellStyle name="20% - Énfasis3 2" xfId="65" xr:uid="{DD1405A9-3BE0-4479-829C-E3B6BD412796}"/>
    <cellStyle name="20% - Énfasis4 2" xfId="68" xr:uid="{C4496D7E-1237-460A-B567-035DFED83E3B}"/>
    <cellStyle name="20% - Énfasis5 2" xfId="71" xr:uid="{72554BEC-B420-4E1D-B7C8-C11EE875F656}"/>
    <cellStyle name="20% - Énfasis6 2" xfId="74" xr:uid="{EED71F4F-F40A-4F92-AA12-EAF53B567D2C}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40% - Énfasis1 2" xfId="60" xr:uid="{689C52DD-7678-4DA2-AB74-D55E179D3341}"/>
    <cellStyle name="40% - Énfasis2 2" xfId="63" xr:uid="{29DB4D9D-2C57-4DE1-82AA-B1D247A7F157}"/>
    <cellStyle name="40% - Énfasis3 2" xfId="66" xr:uid="{CB06BC06-928E-4671-AA5E-C7D87D683C58}"/>
    <cellStyle name="40% - Énfasis4 2" xfId="69" xr:uid="{EC0BA811-DEE7-40AF-B478-AF57C60E8A82}"/>
    <cellStyle name="40% - Énfasis5 2" xfId="72" xr:uid="{F7DD5F41-04D3-4052-BC6F-74A5057EDC86}"/>
    <cellStyle name="40% - Énfasis6 2" xfId="75" xr:uid="{A0AD299B-34C8-4E12-BDF4-F3A7E3FF3F37}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60% - Énfasis1 2" xfId="61" xr:uid="{EB419D00-D1AA-4E7E-82DF-C91203A3868A}"/>
    <cellStyle name="60% - Énfasis2 2" xfId="64" xr:uid="{112895B2-E572-4E4E-9464-2D3C1604FE31}"/>
    <cellStyle name="60% - Énfasis3 2" xfId="67" xr:uid="{6494B72C-1D6D-4881-9B18-0C721D534892}"/>
    <cellStyle name="60% - Énfasis4 2" xfId="70" xr:uid="{204A12A3-141C-472A-8B1B-D3CA0B53CDCC}"/>
    <cellStyle name="60% - Énfasis5 2" xfId="73" xr:uid="{FAABCC52-337C-4796-97E3-68ADF103BAEC}"/>
    <cellStyle name="60% - Énfasis6 2" xfId="76" xr:uid="{14D4EC86-EEAB-4DA4-9E20-220AAC1996E7}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9" builtinId="3"/>
    <cellStyle name="Comma [0]" xfId="79" builtinId="6"/>
    <cellStyle name="Currency" xfId="10" builtinId="4"/>
    <cellStyle name="Currency [0]" xfId="56" builtinId="7"/>
    <cellStyle name="Explanatory Text" xfId="25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Millares [0] 2" xfId="7" xr:uid="{D7BEE46C-FAE8-432A-ADEA-56FAF26E0F69}"/>
    <cellStyle name="Millares 2" xfId="8" xr:uid="{7A3929FB-21A0-4A97-A390-D11C07366BB7}"/>
    <cellStyle name="Millares 3" xfId="53" xr:uid="{D8BF73C8-7D60-4DD2-8A79-8A6E6F8C1783}"/>
    <cellStyle name="Millares 4 3" xfId="5" xr:uid="{63F79BB4-6B02-459D-AA7D-9A509307AA87}"/>
    <cellStyle name="Neutral" xfId="18" builtinId="28" customBuiltin="1"/>
    <cellStyle name="Normal" xfId="0" builtinId="0"/>
    <cellStyle name="Normal 10" xfId="1" xr:uid="{DB19AB1E-8A9A-40A3-BD1A-E2A886AB0E78}"/>
    <cellStyle name="Normal 18 2" xfId="2" xr:uid="{E939262A-277E-442B-B81C-54F794715C06}"/>
    <cellStyle name="Normal 2" xfId="3" xr:uid="{472259D7-C9BF-416D-9446-7735014480FD}"/>
    <cellStyle name="Normal 2 2" xfId="77" xr:uid="{43DF663D-782D-42E7-AB71-5425CCC59113}"/>
    <cellStyle name="Normal 3" xfId="4" xr:uid="{6881018D-E492-4C96-843F-40521C983074}"/>
    <cellStyle name="Normal 4" xfId="51" xr:uid="{97AA7242-778B-44C3-BB72-519D95A69AFC}"/>
    <cellStyle name="Normal 5" xfId="54" xr:uid="{DFF74445-BBD4-4BD3-9E9A-C543BE6765BC}"/>
    <cellStyle name="Normal 6" xfId="57" xr:uid="{909E952F-799F-44BA-8768-25EB98A78E22}"/>
    <cellStyle name="Normal 7" xfId="78" xr:uid="{8BAC6068-C4FC-4D55-882E-3C6C43554F21}"/>
    <cellStyle name="Notas 2" xfId="52" xr:uid="{037D7F2B-9C84-4A4E-872D-0F398E805551}"/>
    <cellStyle name="Notas 3" xfId="58" xr:uid="{A595C43B-FC34-4B94-9EA3-632737B8639F}"/>
    <cellStyle name="Output" xfId="20" builtinId="21" customBuiltin="1"/>
    <cellStyle name="Porcentaje 2" xfId="6" xr:uid="{A96E82C5-0B2D-4E32-92EA-EA633A6A0473}"/>
    <cellStyle name="Porcentaje 3" xfId="55" xr:uid="{559E7E7C-9C8A-4B4F-BA04-ABDB1B9439E0}"/>
    <cellStyle name="Title" xfId="11" builtinId="15" customBuiltin="1"/>
    <cellStyle name="Total" xfId="26" builtinId="25" customBuiltin="1"/>
    <cellStyle name="Warning Text" xfId="24" builtinId="11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workbookViewId="0"/>
  </sheetViews>
  <sheetFormatPr defaultRowHeight="14.5" x14ac:dyDescent="0.35"/>
  <sheetData>
    <row r="1" spans="1:10" x14ac:dyDescent="0.35">
      <c r="A1" s="68" t="s">
        <v>207</v>
      </c>
      <c r="B1" s="69" t="s">
        <v>213</v>
      </c>
    </row>
    <row r="2" spans="1:10" x14ac:dyDescent="0.35">
      <c r="A2" s="68" t="s">
        <v>208</v>
      </c>
      <c r="B2" s="69" t="s">
        <v>214</v>
      </c>
    </row>
    <row r="3" spans="1:10" x14ac:dyDescent="0.35">
      <c r="A3" s="68" t="s">
        <v>209</v>
      </c>
    </row>
    <row r="4" spans="1:10" x14ac:dyDescent="0.35">
      <c r="A4" s="124" t="s">
        <v>0</v>
      </c>
      <c r="B4" s="124"/>
    </row>
    <row r="5" spans="1:10" ht="29" x14ac:dyDescent="0.35">
      <c r="A5" s="119" t="s">
        <v>215</v>
      </c>
      <c r="B5" s="125"/>
      <c r="C5" s="125"/>
      <c r="D5" s="125"/>
      <c r="E5" s="125"/>
      <c r="F5" s="125"/>
      <c r="G5" s="125"/>
      <c r="H5" s="125"/>
      <c r="I5" s="125"/>
      <c r="J5" s="120"/>
    </row>
    <row r="6" spans="1:10" ht="87" x14ac:dyDescent="0.35">
      <c r="A6" s="119" t="s">
        <v>216</v>
      </c>
      <c r="B6" s="125"/>
      <c r="C6" s="125"/>
      <c r="D6" s="125"/>
      <c r="E6" s="125"/>
      <c r="F6" s="125"/>
      <c r="G6" s="125"/>
      <c r="H6" s="125"/>
      <c r="I6" s="125"/>
      <c r="J6" s="120"/>
    </row>
    <row r="7" spans="1:10" ht="29" x14ac:dyDescent="0.35">
      <c r="A7" s="70" t="s">
        <v>217</v>
      </c>
      <c r="B7" s="70" t="s">
        <v>173</v>
      </c>
      <c r="C7" s="70" t="s">
        <v>218</v>
      </c>
      <c r="D7" s="70" t="s">
        <v>219</v>
      </c>
      <c r="E7" s="70" t="s">
        <v>210</v>
      </c>
      <c r="F7" s="70" t="s">
        <v>211</v>
      </c>
      <c r="G7" s="70" t="s">
        <v>220</v>
      </c>
      <c r="H7" s="70" t="s">
        <v>221</v>
      </c>
      <c r="I7" s="70" t="s">
        <v>222</v>
      </c>
      <c r="J7" s="70" t="s">
        <v>223</v>
      </c>
    </row>
    <row r="8" spans="1:10" ht="29" x14ac:dyDescent="0.35">
      <c r="A8" s="70" t="s">
        <v>224</v>
      </c>
      <c r="B8" s="70" t="s">
        <v>225</v>
      </c>
      <c r="C8" s="71">
        <v>34729085</v>
      </c>
      <c r="D8" s="71">
        <v>34729085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</row>
    <row r="9" spans="1:10" ht="29" x14ac:dyDescent="0.35">
      <c r="A9" s="70" t="s">
        <v>226</v>
      </c>
      <c r="B9" s="70" t="s">
        <v>227</v>
      </c>
      <c r="C9" s="71">
        <v>9739271</v>
      </c>
      <c r="D9" s="71">
        <v>8739271</v>
      </c>
      <c r="E9" s="71">
        <v>1000000</v>
      </c>
      <c r="F9" s="72">
        <v>0</v>
      </c>
      <c r="G9" s="71">
        <v>1000000</v>
      </c>
      <c r="H9" s="72">
        <v>0</v>
      </c>
      <c r="I9" s="72">
        <v>0</v>
      </c>
      <c r="J9" s="72">
        <v>0</v>
      </c>
    </row>
    <row r="10" spans="1:10" ht="58" x14ac:dyDescent="0.35">
      <c r="A10" s="70" t="s">
        <v>228</v>
      </c>
      <c r="B10" s="70" t="s">
        <v>229</v>
      </c>
      <c r="C10" s="71">
        <v>1791704246</v>
      </c>
      <c r="D10" s="71">
        <v>1764627494</v>
      </c>
      <c r="E10" s="71">
        <v>27076752</v>
      </c>
      <c r="F10" s="72">
        <v>0</v>
      </c>
      <c r="G10" s="71">
        <v>27076752</v>
      </c>
      <c r="H10" s="72">
        <v>0</v>
      </c>
      <c r="I10" s="72">
        <v>0</v>
      </c>
      <c r="J10" s="72">
        <v>0</v>
      </c>
    </row>
    <row r="11" spans="1:10" ht="72.5" x14ac:dyDescent="0.35">
      <c r="A11" s="70" t="s">
        <v>230</v>
      </c>
      <c r="B11" s="70" t="s">
        <v>231</v>
      </c>
      <c r="C11" s="71">
        <v>322410833</v>
      </c>
      <c r="D11" s="71">
        <v>318393850</v>
      </c>
      <c r="E11" s="71">
        <v>4016983</v>
      </c>
      <c r="F11" s="72">
        <v>0</v>
      </c>
      <c r="G11" s="71">
        <v>4016983</v>
      </c>
      <c r="H11" s="72">
        <v>0</v>
      </c>
      <c r="I11" s="72">
        <v>0</v>
      </c>
      <c r="J11" s="72">
        <v>0</v>
      </c>
    </row>
    <row r="12" spans="1:10" ht="58" x14ac:dyDescent="0.35">
      <c r="A12" s="70" t="s">
        <v>232</v>
      </c>
      <c r="B12" s="70" t="s">
        <v>233</v>
      </c>
      <c r="C12" s="71">
        <v>7911006</v>
      </c>
      <c r="D12" s="71">
        <v>7911006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ht="58" x14ac:dyDescent="0.35">
      <c r="A13" s="70" t="s">
        <v>234</v>
      </c>
      <c r="B13" s="70" t="s">
        <v>235</v>
      </c>
      <c r="C13" s="71">
        <v>182961703</v>
      </c>
      <c r="D13" s="71">
        <v>24637099</v>
      </c>
      <c r="E13" s="71">
        <v>158324604</v>
      </c>
      <c r="F13" s="72">
        <v>0</v>
      </c>
      <c r="G13" s="71">
        <v>158324604</v>
      </c>
      <c r="H13" s="72">
        <v>0</v>
      </c>
      <c r="I13" s="72">
        <v>0</v>
      </c>
      <c r="J13" s="72">
        <v>0</v>
      </c>
    </row>
    <row r="14" spans="1:10" ht="58" x14ac:dyDescent="0.35">
      <c r="A14" s="70" t="s">
        <v>236</v>
      </c>
      <c r="B14" s="70" t="s">
        <v>237</v>
      </c>
      <c r="C14" s="71">
        <v>87243524</v>
      </c>
      <c r="D14" s="71">
        <v>87197846</v>
      </c>
      <c r="E14" s="71">
        <v>45678</v>
      </c>
      <c r="F14" s="72">
        <v>0</v>
      </c>
      <c r="G14" s="71">
        <v>45678</v>
      </c>
      <c r="H14" s="72">
        <v>0</v>
      </c>
      <c r="I14" s="72">
        <v>0</v>
      </c>
      <c r="J14" s="72">
        <v>0</v>
      </c>
    </row>
    <row r="15" spans="1:10" ht="29" x14ac:dyDescent="0.35">
      <c r="A15" s="70" t="s">
        <v>238</v>
      </c>
      <c r="B15" s="70" t="s">
        <v>239</v>
      </c>
      <c r="C15" s="71">
        <v>2227524</v>
      </c>
      <c r="D15" s="72">
        <v>0</v>
      </c>
      <c r="E15" s="71">
        <v>2227524</v>
      </c>
      <c r="F15" s="72">
        <v>0</v>
      </c>
      <c r="G15" s="71">
        <v>2227524</v>
      </c>
      <c r="H15" s="72">
        <v>0</v>
      </c>
      <c r="I15" s="72">
        <v>0</v>
      </c>
      <c r="J15" s="72">
        <v>0</v>
      </c>
    </row>
    <row r="16" spans="1:10" ht="43.5" x14ac:dyDescent="0.35">
      <c r="A16" s="70" t="s">
        <v>240</v>
      </c>
      <c r="B16" s="70" t="s">
        <v>241</v>
      </c>
      <c r="C16" s="71">
        <v>1451428508</v>
      </c>
      <c r="D16" s="71">
        <v>1439679629</v>
      </c>
      <c r="E16" s="71">
        <v>11748879</v>
      </c>
      <c r="F16" s="72">
        <v>0</v>
      </c>
      <c r="G16" s="71">
        <v>11748879</v>
      </c>
      <c r="H16" s="72">
        <v>0</v>
      </c>
      <c r="I16" s="72">
        <v>0</v>
      </c>
      <c r="J16" s="72">
        <v>0</v>
      </c>
    </row>
    <row r="17" spans="1:10" ht="43.5" x14ac:dyDescent="0.35">
      <c r="A17" s="70" t="s">
        <v>242</v>
      </c>
      <c r="B17" s="70" t="s">
        <v>243</v>
      </c>
      <c r="C17" s="71">
        <v>3139363</v>
      </c>
      <c r="D17" s="71">
        <v>3139363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</row>
    <row r="18" spans="1:10" ht="43.5" x14ac:dyDescent="0.35">
      <c r="A18" s="70" t="s">
        <v>244</v>
      </c>
      <c r="B18" s="70" t="s">
        <v>245</v>
      </c>
      <c r="C18" s="71">
        <v>2254949</v>
      </c>
      <c r="D18" s="71">
        <v>2254949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</row>
    <row r="19" spans="1:10" ht="58" x14ac:dyDescent="0.35">
      <c r="A19" s="70" t="s">
        <v>246</v>
      </c>
      <c r="B19" s="70" t="s">
        <v>247</v>
      </c>
      <c r="C19" s="71">
        <v>198498431</v>
      </c>
      <c r="D19" s="71">
        <v>198498431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</row>
    <row r="20" spans="1:10" ht="43.5" x14ac:dyDescent="0.35">
      <c r="A20" s="70" t="s">
        <v>248</v>
      </c>
      <c r="B20" s="70" t="s">
        <v>249</v>
      </c>
      <c r="C20" s="71">
        <v>183131</v>
      </c>
      <c r="D20" s="72">
        <v>0</v>
      </c>
      <c r="E20" s="71">
        <v>183131</v>
      </c>
      <c r="F20" s="72">
        <v>0</v>
      </c>
      <c r="G20" s="71">
        <v>183131</v>
      </c>
      <c r="H20" s="72">
        <v>0</v>
      </c>
      <c r="I20" s="72">
        <v>0</v>
      </c>
      <c r="J20" s="72">
        <v>0</v>
      </c>
    </row>
    <row r="21" spans="1:10" ht="58" x14ac:dyDescent="0.35">
      <c r="A21" s="70" t="s">
        <v>250</v>
      </c>
      <c r="B21" s="70" t="s">
        <v>251</v>
      </c>
      <c r="C21" s="71">
        <v>2038353</v>
      </c>
      <c r="D21" s="71">
        <v>2038353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</row>
    <row r="22" spans="1:10" ht="43.5" x14ac:dyDescent="0.35">
      <c r="A22" s="70" t="s">
        <v>252</v>
      </c>
      <c r="B22" s="70" t="s">
        <v>253</v>
      </c>
      <c r="C22" s="71">
        <v>42803474</v>
      </c>
      <c r="D22" s="71">
        <v>42803474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</row>
    <row r="23" spans="1:10" ht="72.5" x14ac:dyDescent="0.35">
      <c r="A23" s="70" t="s">
        <v>254</v>
      </c>
      <c r="B23" s="70" t="s">
        <v>255</v>
      </c>
      <c r="C23" s="71">
        <v>3649522382</v>
      </c>
      <c r="D23" s="71">
        <v>332277345</v>
      </c>
      <c r="E23" s="71">
        <v>3317245037</v>
      </c>
      <c r="F23" s="72">
        <v>0</v>
      </c>
      <c r="G23" s="71">
        <v>3317245037</v>
      </c>
      <c r="H23" s="72">
        <v>0</v>
      </c>
      <c r="I23" s="72">
        <v>0</v>
      </c>
      <c r="J23" s="72">
        <v>0</v>
      </c>
    </row>
    <row r="24" spans="1:10" ht="58" x14ac:dyDescent="0.35">
      <c r="A24" s="70" t="s">
        <v>256</v>
      </c>
      <c r="B24" s="70" t="s">
        <v>257</v>
      </c>
      <c r="C24" s="71">
        <v>207339028</v>
      </c>
      <c r="D24" s="71">
        <v>32081581</v>
      </c>
      <c r="E24" s="71">
        <v>175257447</v>
      </c>
      <c r="F24" s="72">
        <v>0</v>
      </c>
      <c r="G24" s="71">
        <v>175257447</v>
      </c>
      <c r="H24" s="72">
        <v>0</v>
      </c>
      <c r="I24" s="72">
        <v>0</v>
      </c>
      <c r="J24" s="72">
        <v>0</v>
      </c>
    </row>
    <row r="25" spans="1:10" ht="29" x14ac:dyDescent="0.35">
      <c r="A25" s="70" t="s">
        <v>258</v>
      </c>
      <c r="B25" s="70" t="s">
        <v>13</v>
      </c>
      <c r="C25" s="71">
        <v>49805583</v>
      </c>
      <c r="D25" s="71">
        <v>49805583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</row>
    <row r="26" spans="1:10" ht="29" x14ac:dyDescent="0.35">
      <c r="A26" s="70" t="s">
        <v>259</v>
      </c>
      <c r="B26" s="70" t="s">
        <v>16</v>
      </c>
      <c r="C26" s="71">
        <v>70110058</v>
      </c>
      <c r="D26" s="71">
        <v>70110058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</row>
    <row r="27" spans="1:10" ht="58" x14ac:dyDescent="0.35">
      <c r="A27" s="70" t="s">
        <v>260</v>
      </c>
      <c r="B27" s="70" t="s">
        <v>14</v>
      </c>
      <c r="C27" s="71">
        <v>13020412</v>
      </c>
      <c r="D27" s="71">
        <v>13020412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</row>
    <row r="28" spans="1:10" ht="29" x14ac:dyDescent="0.35">
      <c r="A28" s="70" t="s">
        <v>261</v>
      </c>
      <c r="B28" s="70" t="s">
        <v>15</v>
      </c>
      <c r="C28" s="71">
        <v>2129396</v>
      </c>
      <c r="D28" s="71">
        <v>2129396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</row>
    <row r="29" spans="1:10" ht="43.5" x14ac:dyDescent="0.35">
      <c r="A29" s="70" t="s">
        <v>262</v>
      </c>
      <c r="B29" s="70" t="s">
        <v>263</v>
      </c>
      <c r="C29" s="71">
        <v>10290947</v>
      </c>
      <c r="D29" s="71">
        <v>10290947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</row>
    <row r="30" spans="1:10" ht="43.5" x14ac:dyDescent="0.35">
      <c r="A30" s="70" t="s">
        <v>264</v>
      </c>
      <c r="B30" s="70" t="s">
        <v>265</v>
      </c>
      <c r="C30" s="71">
        <v>473228552</v>
      </c>
      <c r="D30" s="71">
        <v>473228552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</row>
    <row r="31" spans="1:10" ht="29" x14ac:dyDescent="0.35">
      <c r="A31" s="70" t="s">
        <v>266</v>
      </c>
      <c r="B31" s="70" t="s">
        <v>267</v>
      </c>
      <c r="C31" s="71">
        <v>3811089</v>
      </c>
      <c r="D31" s="71">
        <v>3811089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</row>
    <row r="32" spans="1:10" x14ac:dyDescent="0.35">
      <c r="A32" s="119" t="s">
        <v>212</v>
      </c>
      <c r="B32" s="120"/>
      <c r="C32" s="71">
        <v>8618530848</v>
      </c>
      <c r="D32" s="71">
        <v>4921404813</v>
      </c>
      <c r="E32" s="71">
        <v>3697126035</v>
      </c>
      <c r="F32" s="72">
        <v>0</v>
      </c>
      <c r="G32" s="71">
        <v>3697126035</v>
      </c>
      <c r="H32" s="72">
        <v>0</v>
      </c>
      <c r="I32" s="72">
        <v>0</v>
      </c>
      <c r="J32" s="72">
        <v>0</v>
      </c>
    </row>
    <row r="33" spans="1:10" ht="58" x14ac:dyDescent="0.35">
      <c r="A33" s="70" t="s">
        <v>268</v>
      </c>
      <c r="B33" s="70" t="s">
        <v>269</v>
      </c>
      <c r="C33" s="71">
        <v>1238006889</v>
      </c>
      <c r="D33" s="71">
        <v>1290611792</v>
      </c>
      <c r="E33" s="72">
        <v>0</v>
      </c>
      <c r="F33" s="71">
        <v>52604903</v>
      </c>
      <c r="G33" s="72">
        <v>0</v>
      </c>
      <c r="H33" s="71">
        <v>52604903</v>
      </c>
      <c r="I33" s="72">
        <v>0</v>
      </c>
      <c r="J33" s="72">
        <v>0</v>
      </c>
    </row>
    <row r="34" spans="1:10" ht="43.5" x14ac:dyDescent="0.35">
      <c r="A34" s="70" t="s">
        <v>270</v>
      </c>
      <c r="B34" s="70" t="s">
        <v>271</v>
      </c>
      <c r="C34" s="71">
        <v>30861482</v>
      </c>
      <c r="D34" s="71">
        <v>54707618</v>
      </c>
      <c r="E34" s="72">
        <v>0</v>
      </c>
      <c r="F34" s="71">
        <v>23846136</v>
      </c>
      <c r="G34" s="72">
        <v>0</v>
      </c>
      <c r="H34" s="71">
        <v>23846136</v>
      </c>
      <c r="I34" s="72">
        <v>0</v>
      </c>
      <c r="J34" s="72">
        <v>0</v>
      </c>
    </row>
    <row r="35" spans="1:10" ht="58" x14ac:dyDescent="0.35">
      <c r="A35" s="70" t="s">
        <v>272</v>
      </c>
      <c r="B35" s="70" t="s">
        <v>273</v>
      </c>
      <c r="C35" s="71">
        <v>76232566</v>
      </c>
      <c r="D35" s="71">
        <v>102310107</v>
      </c>
      <c r="E35" s="72">
        <v>0</v>
      </c>
      <c r="F35" s="71">
        <v>26077541</v>
      </c>
      <c r="G35" s="72">
        <v>0</v>
      </c>
      <c r="H35" s="71">
        <v>26077541</v>
      </c>
      <c r="I35" s="72">
        <v>0</v>
      </c>
      <c r="J35" s="72">
        <v>0</v>
      </c>
    </row>
    <row r="36" spans="1:10" ht="58" x14ac:dyDescent="0.35">
      <c r="A36" s="70" t="s">
        <v>274</v>
      </c>
      <c r="B36" s="70" t="s">
        <v>275</v>
      </c>
      <c r="C36" s="72">
        <v>0</v>
      </c>
      <c r="D36" s="71">
        <v>29234378</v>
      </c>
      <c r="E36" s="72">
        <v>0</v>
      </c>
      <c r="F36" s="71">
        <v>29234378</v>
      </c>
      <c r="G36" s="72">
        <v>0</v>
      </c>
      <c r="H36" s="71">
        <v>29234378</v>
      </c>
      <c r="I36" s="72">
        <v>0</v>
      </c>
      <c r="J36" s="72">
        <v>0</v>
      </c>
    </row>
    <row r="37" spans="1:10" ht="58" x14ac:dyDescent="0.35">
      <c r="A37" s="70" t="s">
        <v>276</v>
      </c>
      <c r="B37" s="70" t="s">
        <v>277</v>
      </c>
      <c r="C37" s="71">
        <v>61389055</v>
      </c>
      <c r="D37" s="71">
        <v>61389055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</row>
    <row r="38" spans="1:10" ht="29" x14ac:dyDescent="0.35">
      <c r="A38" s="70" t="s">
        <v>278</v>
      </c>
      <c r="B38" s="70" t="s">
        <v>279</v>
      </c>
      <c r="C38" s="71">
        <v>41642686</v>
      </c>
      <c r="D38" s="71">
        <v>41642686</v>
      </c>
      <c r="E38" s="72">
        <v>0</v>
      </c>
      <c r="F38" s="72">
        <v>0</v>
      </c>
      <c r="G38" s="72">
        <v>0</v>
      </c>
      <c r="H38" s="72">
        <v>0</v>
      </c>
      <c r="I38" s="72">
        <v>0</v>
      </c>
      <c r="J38" s="72">
        <v>0</v>
      </c>
    </row>
    <row r="39" spans="1:10" ht="58" x14ac:dyDescent="0.35">
      <c r="A39" s="70" t="s">
        <v>280</v>
      </c>
      <c r="B39" s="70" t="s">
        <v>281</v>
      </c>
      <c r="C39" s="71">
        <v>12415750</v>
      </c>
      <c r="D39" s="71">
        <v>13811603</v>
      </c>
      <c r="E39" s="72">
        <v>0</v>
      </c>
      <c r="F39" s="71">
        <v>1395853</v>
      </c>
      <c r="G39" s="72">
        <v>0</v>
      </c>
      <c r="H39" s="71">
        <v>1395853</v>
      </c>
      <c r="I39" s="72">
        <v>0</v>
      </c>
      <c r="J39" s="72">
        <v>0</v>
      </c>
    </row>
    <row r="40" spans="1:10" ht="29" x14ac:dyDescent="0.35">
      <c r="A40" s="70" t="s">
        <v>282</v>
      </c>
      <c r="B40" s="70" t="s">
        <v>283</v>
      </c>
      <c r="C40" s="71">
        <v>2250973</v>
      </c>
      <c r="D40" s="71">
        <v>2354216</v>
      </c>
      <c r="E40" s="72">
        <v>0</v>
      </c>
      <c r="F40" s="71">
        <v>103243</v>
      </c>
      <c r="G40" s="72">
        <v>0</v>
      </c>
      <c r="H40" s="71">
        <v>103243</v>
      </c>
      <c r="I40" s="72">
        <v>0</v>
      </c>
      <c r="J40" s="72">
        <v>0</v>
      </c>
    </row>
    <row r="41" spans="1:10" ht="58" x14ac:dyDescent="0.35">
      <c r="A41" s="70" t="s">
        <v>284</v>
      </c>
      <c r="B41" s="70" t="s">
        <v>285</v>
      </c>
      <c r="C41" s="71">
        <v>256795475</v>
      </c>
      <c r="D41" s="71">
        <v>256795475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</row>
    <row r="42" spans="1:10" ht="43.5" x14ac:dyDescent="0.35">
      <c r="A42" s="70" t="s">
        <v>286</v>
      </c>
      <c r="B42" s="70" t="s">
        <v>287</v>
      </c>
      <c r="C42" s="71">
        <v>91203069</v>
      </c>
      <c r="D42" s="71">
        <v>94106537</v>
      </c>
      <c r="E42" s="72">
        <v>0</v>
      </c>
      <c r="F42" s="71">
        <v>2903468</v>
      </c>
      <c r="G42" s="72">
        <v>0</v>
      </c>
      <c r="H42" s="71">
        <v>2903468</v>
      </c>
      <c r="I42" s="72">
        <v>0</v>
      </c>
      <c r="J42" s="72">
        <v>0</v>
      </c>
    </row>
    <row r="43" spans="1:10" ht="58" x14ac:dyDescent="0.35">
      <c r="A43" s="70" t="s">
        <v>288</v>
      </c>
      <c r="B43" s="70" t="s">
        <v>289</v>
      </c>
      <c r="C43" s="71">
        <v>78706809</v>
      </c>
      <c r="D43" s="71">
        <v>84169713</v>
      </c>
      <c r="E43" s="72">
        <v>0</v>
      </c>
      <c r="F43" s="71">
        <v>5462904</v>
      </c>
      <c r="G43" s="72">
        <v>0</v>
      </c>
      <c r="H43" s="71">
        <v>5462904</v>
      </c>
      <c r="I43" s="72">
        <v>0</v>
      </c>
      <c r="J43" s="72">
        <v>0</v>
      </c>
    </row>
    <row r="44" spans="1:10" ht="58" x14ac:dyDescent="0.35">
      <c r="A44" s="70" t="s">
        <v>290</v>
      </c>
      <c r="B44" s="70" t="s">
        <v>291</v>
      </c>
      <c r="C44" s="71">
        <v>2456415</v>
      </c>
      <c r="D44" s="71">
        <v>2586412</v>
      </c>
      <c r="E44" s="72">
        <v>0</v>
      </c>
      <c r="F44" s="71">
        <v>129997</v>
      </c>
      <c r="G44" s="72">
        <v>0</v>
      </c>
      <c r="H44" s="71">
        <v>129997</v>
      </c>
      <c r="I44" s="72">
        <v>0</v>
      </c>
      <c r="J44" s="72">
        <v>0</v>
      </c>
    </row>
    <row r="45" spans="1:10" ht="29" x14ac:dyDescent="0.35">
      <c r="A45" s="70" t="s">
        <v>292</v>
      </c>
      <c r="B45" s="70" t="s">
        <v>293</v>
      </c>
      <c r="C45" s="72">
        <v>0</v>
      </c>
      <c r="D45" s="71">
        <v>3392753708</v>
      </c>
      <c r="E45" s="72">
        <v>0</v>
      </c>
      <c r="F45" s="71">
        <v>3392753708</v>
      </c>
      <c r="G45" s="72">
        <v>0</v>
      </c>
      <c r="H45" s="71">
        <v>3392753708</v>
      </c>
      <c r="I45" s="72">
        <v>0</v>
      </c>
      <c r="J45" s="72">
        <v>0</v>
      </c>
    </row>
    <row r="46" spans="1:10" ht="87" x14ac:dyDescent="0.35">
      <c r="A46" s="70" t="s">
        <v>294</v>
      </c>
      <c r="B46" s="70" t="s">
        <v>295</v>
      </c>
      <c r="C46" s="71">
        <v>1076620991</v>
      </c>
      <c r="D46" s="71">
        <v>115223964</v>
      </c>
      <c r="E46" s="71">
        <v>961397027</v>
      </c>
      <c r="F46" s="72">
        <v>0</v>
      </c>
      <c r="G46" s="71">
        <v>961397027</v>
      </c>
      <c r="H46" s="72">
        <v>0</v>
      </c>
      <c r="I46" s="72">
        <v>0</v>
      </c>
      <c r="J46" s="72">
        <v>0</v>
      </c>
    </row>
    <row r="47" spans="1:10" ht="58" x14ac:dyDescent="0.35">
      <c r="A47" s="70" t="s">
        <v>296</v>
      </c>
      <c r="B47" s="70" t="s">
        <v>297</v>
      </c>
      <c r="C47" s="72">
        <v>0</v>
      </c>
      <c r="D47" s="71">
        <v>1247253783</v>
      </c>
      <c r="E47" s="72">
        <v>0</v>
      </c>
      <c r="F47" s="71">
        <v>1247253783</v>
      </c>
      <c r="G47" s="72">
        <v>0</v>
      </c>
      <c r="H47" s="71">
        <v>1247253783</v>
      </c>
      <c r="I47" s="72">
        <v>0</v>
      </c>
      <c r="J47" s="72">
        <v>0</v>
      </c>
    </row>
    <row r="48" spans="1:10" ht="29" x14ac:dyDescent="0.35">
      <c r="A48" s="70" t="s">
        <v>298</v>
      </c>
      <c r="B48" s="70" t="s">
        <v>56</v>
      </c>
      <c r="C48" s="71">
        <v>11710968</v>
      </c>
      <c r="D48" s="71">
        <v>11710968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</row>
    <row r="49" spans="1:10" x14ac:dyDescent="0.35">
      <c r="A49" s="119" t="s">
        <v>212</v>
      </c>
      <c r="B49" s="120"/>
      <c r="C49" s="71">
        <v>2980293128</v>
      </c>
      <c r="D49" s="71">
        <v>6800662015</v>
      </c>
      <c r="E49" s="71">
        <v>961397027</v>
      </c>
      <c r="F49" s="71">
        <v>4781765914</v>
      </c>
      <c r="G49" s="71">
        <v>961397027</v>
      </c>
      <c r="H49" s="71">
        <v>4781765914</v>
      </c>
      <c r="I49" s="72">
        <v>0</v>
      </c>
      <c r="J49" s="72">
        <v>0</v>
      </c>
    </row>
    <row r="50" spans="1:10" ht="58" x14ac:dyDescent="0.35">
      <c r="A50" s="70" t="s">
        <v>57</v>
      </c>
      <c r="B50" s="70" t="s">
        <v>58</v>
      </c>
      <c r="C50" s="71">
        <v>526928</v>
      </c>
      <c r="D50" s="71">
        <v>20073606</v>
      </c>
      <c r="E50" s="72">
        <v>0</v>
      </c>
      <c r="F50" s="71">
        <v>19546678</v>
      </c>
      <c r="G50" s="72">
        <v>0</v>
      </c>
      <c r="H50" s="72">
        <v>0</v>
      </c>
      <c r="I50" s="72">
        <v>0</v>
      </c>
      <c r="J50" s="71">
        <v>19546678</v>
      </c>
    </row>
    <row r="51" spans="1:10" ht="29" x14ac:dyDescent="0.35">
      <c r="A51" s="70" t="s">
        <v>59</v>
      </c>
      <c r="B51" s="70" t="s">
        <v>60</v>
      </c>
      <c r="C51" s="71">
        <v>3719599</v>
      </c>
      <c r="D51" s="71">
        <v>1251044290</v>
      </c>
      <c r="E51" s="72">
        <v>0</v>
      </c>
      <c r="F51" s="71">
        <v>1247324691</v>
      </c>
      <c r="G51" s="72">
        <v>0</v>
      </c>
      <c r="H51" s="72">
        <v>0</v>
      </c>
      <c r="I51" s="72">
        <v>0</v>
      </c>
      <c r="J51" s="71">
        <v>1247324691</v>
      </c>
    </row>
    <row r="52" spans="1:10" ht="29" x14ac:dyDescent="0.35">
      <c r="A52" s="70" t="s">
        <v>61</v>
      </c>
      <c r="B52" s="70" t="s">
        <v>62</v>
      </c>
      <c r="C52" s="72">
        <v>0</v>
      </c>
      <c r="D52" s="71">
        <v>29435032</v>
      </c>
      <c r="E52" s="72">
        <v>0</v>
      </c>
      <c r="F52" s="71">
        <v>29435032</v>
      </c>
      <c r="G52" s="72">
        <v>0</v>
      </c>
      <c r="H52" s="72">
        <v>0</v>
      </c>
      <c r="I52" s="72">
        <v>0</v>
      </c>
      <c r="J52" s="71">
        <v>29435032</v>
      </c>
    </row>
    <row r="53" spans="1:10" ht="29" x14ac:dyDescent="0.35">
      <c r="A53" s="70" t="s">
        <v>63</v>
      </c>
      <c r="B53" s="70" t="s">
        <v>64</v>
      </c>
      <c r="C53" s="72">
        <v>0</v>
      </c>
      <c r="D53" s="71">
        <v>7131800</v>
      </c>
      <c r="E53" s="72">
        <v>0</v>
      </c>
      <c r="F53" s="71">
        <v>7131800</v>
      </c>
      <c r="G53" s="72">
        <v>0</v>
      </c>
      <c r="H53" s="72">
        <v>0</v>
      </c>
      <c r="I53" s="72">
        <v>0</v>
      </c>
      <c r="J53" s="71">
        <v>7131800</v>
      </c>
    </row>
    <row r="54" spans="1:10" ht="29" x14ac:dyDescent="0.35">
      <c r="A54" s="70" t="s">
        <v>65</v>
      </c>
      <c r="B54" s="70" t="s">
        <v>66</v>
      </c>
      <c r="C54" s="72">
        <v>0</v>
      </c>
      <c r="D54" s="71">
        <v>8281951</v>
      </c>
      <c r="E54" s="72">
        <v>0</v>
      </c>
      <c r="F54" s="71">
        <v>8281951</v>
      </c>
      <c r="G54" s="72">
        <v>0</v>
      </c>
      <c r="H54" s="72">
        <v>0</v>
      </c>
      <c r="I54" s="72">
        <v>0</v>
      </c>
      <c r="J54" s="71">
        <v>8281951</v>
      </c>
    </row>
    <row r="55" spans="1:10" ht="29" x14ac:dyDescent="0.35">
      <c r="A55" s="70" t="s">
        <v>67</v>
      </c>
      <c r="B55" s="70" t="s">
        <v>68</v>
      </c>
      <c r="C55" s="71">
        <v>102564</v>
      </c>
      <c r="D55" s="71">
        <v>6428180</v>
      </c>
      <c r="E55" s="72">
        <v>0</v>
      </c>
      <c r="F55" s="71">
        <v>6325616</v>
      </c>
      <c r="G55" s="72">
        <v>0</v>
      </c>
      <c r="H55" s="72">
        <v>0</v>
      </c>
      <c r="I55" s="72">
        <v>0</v>
      </c>
      <c r="J55" s="71">
        <v>6325616</v>
      </c>
    </row>
    <row r="56" spans="1:10" ht="58" x14ac:dyDescent="0.35">
      <c r="A56" s="70" t="s">
        <v>69</v>
      </c>
      <c r="B56" s="70" t="s">
        <v>70</v>
      </c>
      <c r="C56" s="72">
        <v>0</v>
      </c>
      <c r="D56" s="71">
        <v>57993797</v>
      </c>
      <c r="E56" s="72">
        <v>0</v>
      </c>
      <c r="F56" s="71">
        <v>57993797</v>
      </c>
      <c r="G56" s="72">
        <v>0</v>
      </c>
      <c r="H56" s="72">
        <v>0</v>
      </c>
      <c r="I56" s="72">
        <v>0</v>
      </c>
      <c r="J56" s="71">
        <v>57993797</v>
      </c>
    </row>
    <row r="57" spans="1:10" ht="43.5" x14ac:dyDescent="0.35">
      <c r="A57" s="70" t="s">
        <v>71</v>
      </c>
      <c r="B57" s="70" t="s">
        <v>200</v>
      </c>
      <c r="C57" s="71">
        <v>16089</v>
      </c>
      <c r="D57" s="71">
        <v>25479695</v>
      </c>
      <c r="E57" s="72">
        <v>0</v>
      </c>
      <c r="F57" s="71">
        <v>25463606</v>
      </c>
      <c r="G57" s="72">
        <v>0</v>
      </c>
      <c r="H57" s="72">
        <v>0</v>
      </c>
      <c r="I57" s="72">
        <v>0</v>
      </c>
      <c r="J57" s="71">
        <v>25463606</v>
      </c>
    </row>
    <row r="58" spans="1:10" ht="29" x14ac:dyDescent="0.35">
      <c r="A58" s="70" t="s">
        <v>72</v>
      </c>
      <c r="B58" s="70" t="s">
        <v>73</v>
      </c>
      <c r="C58" s="72">
        <v>0</v>
      </c>
      <c r="D58" s="71">
        <v>6509724</v>
      </c>
      <c r="E58" s="72">
        <v>0</v>
      </c>
      <c r="F58" s="71">
        <v>6509724</v>
      </c>
      <c r="G58" s="72">
        <v>0</v>
      </c>
      <c r="H58" s="72">
        <v>0</v>
      </c>
      <c r="I58" s="72">
        <v>0</v>
      </c>
      <c r="J58" s="71">
        <v>6509724</v>
      </c>
    </row>
    <row r="59" spans="1:10" ht="29" x14ac:dyDescent="0.35">
      <c r="A59" s="70" t="s">
        <v>74</v>
      </c>
      <c r="B59" s="70" t="s">
        <v>75</v>
      </c>
      <c r="C59" s="72">
        <v>0</v>
      </c>
      <c r="D59" s="71">
        <v>894920</v>
      </c>
      <c r="E59" s="72">
        <v>0</v>
      </c>
      <c r="F59" s="71">
        <v>894920</v>
      </c>
      <c r="G59" s="72">
        <v>0</v>
      </c>
      <c r="H59" s="72">
        <v>0</v>
      </c>
      <c r="I59" s="72">
        <v>0</v>
      </c>
      <c r="J59" s="71">
        <v>894920</v>
      </c>
    </row>
    <row r="60" spans="1:10" ht="29" x14ac:dyDescent="0.35">
      <c r="A60" s="70" t="s">
        <v>76</v>
      </c>
      <c r="B60" s="70" t="s">
        <v>77</v>
      </c>
      <c r="C60" s="72">
        <v>0</v>
      </c>
      <c r="D60" s="71">
        <v>5170891</v>
      </c>
      <c r="E60" s="72">
        <v>0</v>
      </c>
      <c r="F60" s="71">
        <v>5170891</v>
      </c>
      <c r="G60" s="72">
        <v>0</v>
      </c>
      <c r="H60" s="72">
        <v>0</v>
      </c>
      <c r="I60" s="72">
        <v>0</v>
      </c>
      <c r="J60" s="71">
        <v>5170891</v>
      </c>
    </row>
    <row r="61" spans="1:10" ht="29" x14ac:dyDescent="0.35">
      <c r="A61" s="70" t="s">
        <v>78</v>
      </c>
      <c r="B61" s="70" t="s">
        <v>79</v>
      </c>
      <c r="C61" s="72">
        <v>0</v>
      </c>
      <c r="D61" s="71">
        <v>4747838</v>
      </c>
      <c r="E61" s="72">
        <v>0</v>
      </c>
      <c r="F61" s="71">
        <v>4747838</v>
      </c>
      <c r="G61" s="72">
        <v>0</v>
      </c>
      <c r="H61" s="72">
        <v>0</v>
      </c>
      <c r="I61" s="72">
        <v>0</v>
      </c>
      <c r="J61" s="71">
        <v>4747838</v>
      </c>
    </row>
    <row r="62" spans="1:10" ht="29" x14ac:dyDescent="0.35">
      <c r="A62" s="70" t="s">
        <v>80</v>
      </c>
      <c r="B62" s="70" t="s">
        <v>81</v>
      </c>
      <c r="C62" s="71">
        <v>696680</v>
      </c>
      <c r="D62" s="71">
        <v>1280500</v>
      </c>
      <c r="E62" s="72">
        <v>0</v>
      </c>
      <c r="F62" s="71">
        <v>583820</v>
      </c>
      <c r="G62" s="72">
        <v>0</v>
      </c>
      <c r="H62" s="72">
        <v>0</v>
      </c>
      <c r="I62" s="72">
        <v>0</v>
      </c>
      <c r="J62" s="71">
        <v>583820</v>
      </c>
    </row>
    <row r="63" spans="1:10" ht="29" x14ac:dyDescent="0.35">
      <c r="A63" s="70" t="s">
        <v>82</v>
      </c>
      <c r="B63" s="70" t="s">
        <v>83</v>
      </c>
      <c r="C63" s="72">
        <v>0</v>
      </c>
      <c r="D63" s="71">
        <v>5306811</v>
      </c>
      <c r="E63" s="72">
        <v>0</v>
      </c>
      <c r="F63" s="71">
        <v>5306811</v>
      </c>
      <c r="G63" s="72">
        <v>0</v>
      </c>
      <c r="H63" s="72">
        <v>0</v>
      </c>
      <c r="I63" s="72">
        <v>0</v>
      </c>
      <c r="J63" s="71">
        <v>5306811</v>
      </c>
    </row>
    <row r="64" spans="1:10" ht="29" x14ac:dyDescent="0.35">
      <c r="A64" s="70" t="s">
        <v>181</v>
      </c>
      <c r="B64" s="70" t="s">
        <v>56</v>
      </c>
      <c r="C64" s="72">
        <v>0</v>
      </c>
      <c r="D64" s="71">
        <v>167392104</v>
      </c>
      <c r="E64" s="72">
        <v>0</v>
      </c>
      <c r="F64" s="71">
        <v>167392104</v>
      </c>
      <c r="G64" s="72">
        <v>0</v>
      </c>
      <c r="H64" s="72">
        <v>0</v>
      </c>
      <c r="I64" s="72">
        <v>0</v>
      </c>
      <c r="J64" s="71">
        <v>167392104</v>
      </c>
    </row>
    <row r="65" spans="1:10" ht="58" x14ac:dyDescent="0.35">
      <c r="A65" s="70" t="s">
        <v>84</v>
      </c>
      <c r="B65" s="70" t="s">
        <v>85</v>
      </c>
      <c r="C65" s="72">
        <v>0</v>
      </c>
      <c r="D65" s="71">
        <v>31487922</v>
      </c>
      <c r="E65" s="72">
        <v>0</v>
      </c>
      <c r="F65" s="71">
        <v>31487922</v>
      </c>
      <c r="G65" s="72">
        <v>0</v>
      </c>
      <c r="H65" s="72">
        <v>0</v>
      </c>
      <c r="I65" s="72">
        <v>0</v>
      </c>
      <c r="J65" s="71">
        <v>31487922</v>
      </c>
    </row>
    <row r="66" spans="1:10" ht="58" x14ac:dyDescent="0.35">
      <c r="A66" s="70" t="s">
        <v>299</v>
      </c>
      <c r="B66" s="70" t="s">
        <v>300</v>
      </c>
      <c r="C66" s="72">
        <v>0</v>
      </c>
      <c r="D66" s="71">
        <v>2216247</v>
      </c>
      <c r="E66" s="72">
        <v>0</v>
      </c>
      <c r="F66" s="71">
        <v>2216247</v>
      </c>
      <c r="G66" s="72">
        <v>0</v>
      </c>
      <c r="H66" s="72">
        <v>0</v>
      </c>
      <c r="I66" s="72">
        <v>0</v>
      </c>
      <c r="J66" s="71">
        <v>2216247</v>
      </c>
    </row>
    <row r="67" spans="1:10" ht="58" x14ac:dyDescent="0.35">
      <c r="A67" s="70" t="s">
        <v>301</v>
      </c>
      <c r="B67" s="70" t="s">
        <v>302</v>
      </c>
      <c r="C67" s="71">
        <v>423281975</v>
      </c>
      <c r="D67" s="71">
        <v>414706484</v>
      </c>
      <c r="E67" s="71">
        <v>8575491</v>
      </c>
      <c r="F67" s="72">
        <v>0</v>
      </c>
      <c r="G67" s="72">
        <v>0</v>
      </c>
      <c r="H67" s="72">
        <v>0</v>
      </c>
      <c r="I67" s="71">
        <v>8575491</v>
      </c>
      <c r="J67" s="72">
        <v>0</v>
      </c>
    </row>
    <row r="68" spans="1:10" x14ac:dyDescent="0.35">
      <c r="A68" s="119" t="s">
        <v>212</v>
      </c>
      <c r="B68" s="120"/>
      <c r="C68" s="71">
        <v>428343835</v>
      </c>
      <c r="D68" s="71">
        <v>2045581792</v>
      </c>
      <c r="E68" s="71">
        <v>8575491</v>
      </c>
      <c r="F68" s="71">
        <v>1625813448</v>
      </c>
      <c r="G68" s="72">
        <v>0</v>
      </c>
      <c r="H68" s="72">
        <v>0</v>
      </c>
      <c r="I68" s="71">
        <v>8575491</v>
      </c>
      <c r="J68" s="71">
        <v>1625813448</v>
      </c>
    </row>
    <row r="69" spans="1:10" ht="43.5" x14ac:dyDescent="0.35">
      <c r="A69" s="70" t="s">
        <v>86</v>
      </c>
      <c r="B69" s="70" t="s">
        <v>87</v>
      </c>
      <c r="C69" s="71">
        <v>16187077</v>
      </c>
      <c r="D69" s="71">
        <v>868665</v>
      </c>
      <c r="E69" s="71">
        <v>15318412</v>
      </c>
      <c r="F69" s="72">
        <v>0</v>
      </c>
      <c r="G69" s="72">
        <v>0</v>
      </c>
      <c r="H69" s="72">
        <v>0</v>
      </c>
      <c r="I69" s="71">
        <v>15318412</v>
      </c>
      <c r="J69" s="72">
        <v>0</v>
      </c>
    </row>
    <row r="70" spans="1:10" ht="43.5" x14ac:dyDescent="0.35">
      <c r="A70" s="70" t="s">
        <v>88</v>
      </c>
      <c r="B70" s="70" t="s">
        <v>89</v>
      </c>
      <c r="C70" s="71">
        <v>30150853</v>
      </c>
      <c r="D70" s="71">
        <v>61027</v>
      </c>
      <c r="E70" s="71">
        <v>30089826</v>
      </c>
      <c r="F70" s="72">
        <v>0</v>
      </c>
      <c r="G70" s="72">
        <v>0</v>
      </c>
      <c r="H70" s="72">
        <v>0</v>
      </c>
      <c r="I70" s="71">
        <v>30089826</v>
      </c>
      <c r="J70" s="72">
        <v>0</v>
      </c>
    </row>
    <row r="71" spans="1:10" ht="43.5" x14ac:dyDescent="0.35">
      <c r="A71" s="70" t="s">
        <v>90</v>
      </c>
      <c r="B71" s="70" t="s">
        <v>91</v>
      </c>
      <c r="C71" s="71">
        <v>8697068</v>
      </c>
      <c r="D71" s="71">
        <v>315627</v>
      </c>
      <c r="E71" s="71">
        <v>8381441</v>
      </c>
      <c r="F71" s="72">
        <v>0</v>
      </c>
      <c r="G71" s="72">
        <v>0</v>
      </c>
      <c r="H71" s="72">
        <v>0</v>
      </c>
      <c r="I71" s="71">
        <v>8381441</v>
      </c>
      <c r="J71" s="72">
        <v>0</v>
      </c>
    </row>
    <row r="72" spans="1:10" ht="58" x14ac:dyDescent="0.35">
      <c r="A72" s="70" t="s">
        <v>92</v>
      </c>
      <c r="B72" s="70" t="s">
        <v>93</v>
      </c>
      <c r="C72" s="71">
        <v>439084146</v>
      </c>
      <c r="D72" s="71">
        <v>33553319</v>
      </c>
      <c r="E72" s="71">
        <v>405530827</v>
      </c>
      <c r="F72" s="72">
        <v>0</v>
      </c>
      <c r="G72" s="72">
        <v>0</v>
      </c>
      <c r="H72" s="72">
        <v>0</v>
      </c>
      <c r="I72" s="71">
        <v>405530827</v>
      </c>
      <c r="J72" s="72">
        <v>0</v>
      </c>
    </row>
    <row r="73" spans="1:10" ht="43.5" x14ac:dyDescent="0.35">
      <c r="A73" s="70" t="s">
        <v>94</v>
      </c>
      <c r="B73" s="70" t="s">
        <v>95</v>
      </c>
      <c r="C73" s="71">
        <v>5384356</v>
      </c>
      <c r="D73" s="72">
        <v>0</v>
      </c>
      <c r="E73" s="71">
        <v>5384356</v>
      </c>
      <c r="F73" s="72">
        <v>0</v>
      </c>
      <c r="G73" s="72">
        <v>0</v>
      </c>
      <c r="H73" s="72">
        <v>0</v>
      </c>
      <c r="I73" s="71">
        <v>5384356</v>
      </c>
      <c r="J73" s="72">
        <v>0</v>
      </c>
    </row>
    <row r="74" spans="1:10" ht="43.5" x14ac:dyDescent="0.35">
      <c r="A74" s="70" t="s">
        <v>96</v>
      </c>
      <c r="B74" s="70" t="s">
        <v>97</v>
      </c>
      <c r="C74" s="71">
        <v>10547257</v>
      </c>
      <c r="D74" s="72">
        <v>0</v>
      </c>
      <c r="E74" s="71">
        <v>10547257</v>
      </c>
      <c r="F74" s="72">
        <v>0</v>
      </c>
      <c r="G74" s="72">
        <v>0</v>
      </c>
      <c r="H74" s="72">
        <v>0</v>
      </c>
      <c r="I74" s="71">
        <v>10547257</v>
      </c>
      <c r="J74" s="72">
        <v>0</v>
      </c>
    </row>
    <row r="75" spans="1:10" ht="58" x14ac:dyDescent="0.35">
      <c r="A75" s="70" t="s">
        <v>98</v>
      </c>
      <c r="B75" s="70" t="s">
        <v>99</v>
      </c>
      <c r="C75" s="71">
        <v>3198590</v>
      </c>
      <c r="D75" s="72">
        <v>0</v>
      </c>
      <c r="E75" s="71">
        <v>3198590</v>
      </c>
      <c r="F75" s="72">
        <v>0</v>
      </c>
      <c r="G75" s="72">
        <v>0</v>
      </c>
      <c r="H75" s="72">
        <v>0</v>
      </c>
      <c r="I75" s="71">
        <v>3198590</v>
      </c>
      <c r="J75" s="72">
        <v>0</v>
      </c>
    </row>
    <row r="76" spans="1:10" ht="87" x14ac:dyDescent="0.35">
      <c r="A76" s="70" t="s">
        <v>192</v>
      </c>
      <c r="B76" s="70" t="s">
        <v>193</v>
      </c>
      <c r="C76" s="71">
        <v>7722336</v>
      </c>
      <c r="D76" s="72">
        <v>0</v>
      </c>
      <c r="E76" s="71">
        <v>7722336</v>
      </c>
      <c r="F76" s="72">
        <v>0</v>
      </c>
      <c r="G76" s="72">
        <v>0</v>
      </c>
      <c r="H76" s="72">
        <v>0</v>
      </c>
      <c r="I76" s="71">
        <v>7722336</v>
      </c>
      <c r="J76" s="72">
        <v>0</v>
      </c>
    </row>
    <row r="77" spans="1:10" ht="58" x14ac:dyDescent="0.35">
      <c r="A77" s="70" t="s">
        <v>194</v>
      </c>
      <c r="B77" s="70" t="s">
        <v>195</v>
      </c>
      <c r="C77" s="71">
        <v>2107842</v>
      </c>
      <c r="D77" s="72">
        <v>0</v>
      </c>
      <c r="E77" s="71">
        <v>2107842</v>
      </c>
      <c r="F77" s="72">
        <v>0</v>
      </c>
      <c r="G77" s="72">
        <v>0</v>
      </c>
      <c r="H77" s="72">
        <v>0</v>
      </c>
      <c r="I77" s="71">
        <v>2107842</v>
      </c>
      <c r="J77" s="72">
        <v>0</v>
      </c>
    </row>
    <row r="78" spans="1:10" ht="58" x14ac:dyDescent="0.35">
      <c r="A78" s="70" t="s">
        <v>100</v>
      </c>
      <c r="B78" s="70" t="s">
        <v>101</v>
      </c>
      <c r="C78" s="71">
        <v>4815971</v>
      </c>
      <c r="D78" s="71">
        <v>189076</v>
      </c>
      <c r="E78" s="71">
        <v>4626895</v>
      </c>
      <c r="F78" s="72">
        <v>0</v>
      </c>
      <c r="G78" s="72">
        <v>0</v>
      </c>
      <c r="H78" s="72">
        <v>0</v>
      </c>
      <c r="I78" s="71">
        <v>4626895</v>
      </c>
      <c r="J78" s="72">
        <v>0</v>
      </c>
    </row>
    <row r="79" spans="1:10" ht="58" x14ac:dyDescent="0.35">
      <c r="A79" s="70" t="s">
        <v>102</v>
      </c>
      <c r="B79" s="70" t="s">
        <v>103</v>
      </c>
      <c r="C79" s="71">
        <v>11463249</v>
      </c>
      <c r="D79" s="71">
        <v>1268570</v>
      </c>
      <c r="E79" s="71">
        <v>10194679</v>
      </c>
      <c r="F79" s="72">
        <v>0</v>
      </c>
      <c r="G79" s="72">
        <v>0</v>
      </c>
      <c r="H79" s="72">
        <v>0</v>
      </c>
      <c r="I79" s="71">
        <v>10194679</v>
      </c>
      <c r="J79" s="72">
        <v>0</v>
      </c>
    </row>
    <row r="80" spans="1:10" ht="58" x14ac:dyDescent="0.35">
      <c r="A80" s="70" t="s">
        <v>104</v>
      </c>
      <c r="B80" s="70" t="s">
        <v>105</v>
      </c>
      <c r="C80" s="71">
        <v>19156225</v>
      </c>
      <c r="D80" s="71">
        <v>440000</v>
      </c>
      <c r="E80" s="71">
        <v>18716225</v>
      </c>
      <c r="F80" s="72">
        <v>0</v>
      </c>
      <c r="G80" s="72">
        <v>0</v>
      </c>
      <c r="H80" s="72">
        <v>0</v>
      </c>
      <c r="I80" s="71">
        <v>18716225</v>
      </c>
      <c r="J80" s="72">
        <v>0</v>
      </c>
    </row>
    <row r="81" spans="1:10" ht="58" x14ac:dyDescent="0.35">
      <c r="A81" s="70" t="s">
        <v>106</v>
      </c>
      <c r="B81" s="70" t="s">
        <v>107</v>
      </c>
      <c r="C81" s="71">
        <v>31672799</v>
      </c>
      <c r="D81" s="71">
        <v>1325000</v>
      </c>
      <c r="E81" s="71">
        <v>30347799</v>
      </c>
      <c r="F81" s="72">
        <v>0</v>
      </c>
      <c r="G81" s="72">
        <v>0</v>
      </c>
      <c r="H81" s="72">
        <v>0</v>
      </c>
      <c r="I81" s="71">
        <v>30347799</v>
      </c>
      <c r="J81" s="72">
        <v>0</v>
      </c>
    </row>
    <row r="82" spans="1:10" ht="101.5" x14ac:dyDescent="0.35">
      <c r="A82" s="70" t="s">
        <v>108</v>
      </c>
      <c r="B82" s="70" t="s">
        <v>109</v>
      </c>
      <c r="C82" s="71">
        <v>6319712</v>
      </c>
      <c r="D82" s="71">
        <v>36764</v>
      </c>
      <c r="E82" s="71">
        <v>6282948</v>
      </c>
      <c r="F82" s="72">
        <v>0</v>
      </c>
      <c r="G82" s="72">
        <v>0</v>
      </c>
      <c r="H82" s="72">
        <v>0</v>
      </c>
      <c r="I82" s="71">
        <v>6282948</v>
      </c>
      <c r="J82" s="72">
        <v>0</v>
      </c>
    </row>
    <row r="83" spans="1:10" ht="58" x14ac:dyDescent="0.35">
      <c r="A83" s="70" t="s">
        <v>110</v>
      </c>
      <c r="B83" s="70" t="s">
        <v>111</v>
      </c>
      <c r="C83" s="71">
        <v>2489298</v>
      </c>
      <c r="D83" s="72">
        <v>0</v>
      </c>
      <c r="E83" s="71">
        <v>2489298</v>
      </c>
      <c r="F83" s="72">
        <v>0</v>
      </c>
      <c r="G83" s="72">
        <v>0</v>
      </c>
      <c r="H83" s="72">
        <v>0</v>
      </c>
      <c r="I83" s="71">
        <v>2489298</v>
      </c>
      <c r="J83" s="72">
        <v>0</v>
      </c>
    </row>
    <row r="84" spans="1:10" ht="58" x14ac:dyDescent="0.35">
      <c r="A84" s="70" t="s">
        <v>112</v>
      </c>
      <c r="B84" s="70" t="s">
        <v>113</v>
      </c>
      <c r="C84" s="71">
        <v>6463000</v>
      </c>
      <c r="D84" s="72">
        <v>0</v>
      </c>
      <c r="E84" s="71">
        <v>6463000</v>
      </c>
      <c r="F84" s="72">
        <v>0</v>
      </c>
      <c r="G84" s="72">
        <v>0</v>
      </c>
      <c r="H84" s="72">
        <v>0</v>
      </c>
      <c r="I84" s="71">
        <v>6463000</v>
      </c>
      <c r="J84" s="72">
        <v>0</v>
      </c>
    </row>
    <row r="85" spans="1:10" ht="58" x14ac:dyDescent="0.35">
      <c r="A85" s="70" t="s">
        <v>114</v>
      </c>
      <c r="B85" s="70" t="s">
        <v>115</v>
      </c>
      <c r="C85" s="71">
        <v>2879002</v>
      </c>
      <c r="D85" s="71">
        <v>97136</v>
      </c>
      <c r="E85" s="71">
        <v>2781866</v>
      </c>
      <c r="F85" s="72">
        <v>0</v>
      </c>
      <c r="G85" s="72">
        <v>0</v>
      </c>
      <c r="H85" s="72">
        <v>0</v>
      </c>
      <c r="I85" s="71">
        <v>2781866</v>
      </c>
      <c r="J85" s="72">
        <v>0</v>
      </c>
    </row>
    <row r="86" spans="1:10" ht="58" x14ac:dyDescent="0.35">
      <c r="A86" s="70" t="s">
        <v>116</v>
      </c>
      <c r="B86" s="70" t="s">
        <v>117</v>
      </c>
      <c r="C86" s="71">
        <v>16809017</v>
      </c>
      <c r="D86" s="72">
        <v>0</v>
      </c>
      <c r="E86" s="71">
        <v>16809017</v>
      </c>
      <c r="F86" s="72">
        <v>0</v>
      </c>
      <c r="G86" s="72">
        <v>0</v>
      </c>
      <c r="H86" s="72">
        <v>0</v>
      </c>
      <c r="I86" s="71">
        <v>16809017</v>
      </c>
      <c r="J86" s="72">
        <v>0</v>
      </c>
    </row>
    <row r="87" spans="1:10" ht="43.5" x14ac:dyDescent="0.35">
      <c r="A87" s="70" t="s">
        <v>118</v>
      </c>
      <c r="B87" s="70" t="s">
        <v>119</v>
      </c>
      <c r="C87" s="71">
        <v>47253972</v>
      </c>
      <c r="D87" s="71">
        <v>455622</v>
      </c>
      <c r="E87" s="71">
        <v>46798350</v>
      </c>
      <c r="F87" s="72">
        <v>0</v>
      </c>
      <c r="G87" s="72">
        <v>0</v>
      </c>
      <c r="H87" s="72">
        <v>0</v>
      </c>
      <c r="I87" s="71">
        <v>46798350</v>
      </c>
      <c r="J87" s="72">
        <v>0</v>
      </c>
    </row>
    <row r="88" spans="1:10" ht="29" x14ac:dyDescent="0.35">
      <c r="A88" s="70" t="s">
        <v>120</v>
      </c>
      <c r="B88" s="70" t="s">
        <v>121</v>
      </c>
      <c r="C88" s="71">
        <v>14371432</v>
      </c>
      <c r="D88" s="71">
        <v>916551</v>
      </c>
      <c r="E88" s="71">
        <v>13454881</v>
      </c>
      <c r="F88" s="72">
        <v>0</v>
      </c>
      <c r="G88" s="72">
        <v>0</v>
      </c>
      <c r="H88" s="72">
        <v>0</v>
      </c>
      <c r="I88" s="71">
        <v>13454881</v>
      </c>
      <c r="J88" s="72">
        <v>0</v>
      </c>
    </row>
    <row r="89" spans="1:10" ht="29" x14ac:dyDescent="0.35">
      <c r="A89" s="70" t="s">
        <v>122</v>
      </c>
      <c r="B89" s="70" t="s">
        <v>123</v>
      </c>
      <c r="C89" s="71">
        <v>39844305</v>
      </c>
      <c r="D89" s="72">
        <v>0</v>
      </c>
      <c r="E89" s="71">
        <v>39844305</v>
      </c>
      <c r="F89" s="72">
        <v>0</v>
      </c>
      <c r="G89" s="72">
        <v>0</v>
      </c>
      <c r="H89" s="72">
        <v>0</v>
      </c>
      <c r="I89" s="71">
        <v>39844305</v>
      </c>
      <c r="J89" s="72">
        <v>0</v>
      </c>
    </row>
    <row r="90" spans="1:10" ht="29" x14ac:dyDescent="0.35">
      <c r="A90" s="70" t="s">
        <v>124</v>
      </c>
      <c r="B90" s="70" t="s">
        <v>125</v>
      </c>
      <c r="C90" s="71">
        <v>5907859</v>
      </c>
      <c r="D90" s="71">
        <v>651350</v>
      </c>
      <c r="E90" s="71">
        <v>5256509</v>
      </c>
      <c r="F90" s="72">
        <v>0</v>
      </c>
      <c r="G90" s="72">
        <v>0</v>
      </c>
      <c r="H90" s="72">
        <v>0</v>
      </c>
      <c r="I90" s="71">
        <v>5256509</v>
      </c>
      <c r="J90" s="72">
        <v>0</v>
      </c>
    </row>
    <row r="91" spans="1:10" ht="43.5" x14ac:dyDescent="0.35">
      <c r="A91" s="70" t="s">
        <v>126</v>
      </c>
      <c r="B91" s="70" t="s">
        <v>127</v>
      </c>
      <c r="C91" s="71">
        <v>32019642</v>
      </c>
      <c r="D91" s="72">
        <v>0</v>
      </c>
      <c r="E91" s="71">
        <v>32019642</v>
      </c>
      <c r="F91" s="72">
        <v>0</v>
      </c>
      <c r="G91" s="72">
        <v>0</v>
      </c>
      <c r="H91" s="72">
        <v>0</v>
      </c>
      <c r="I91" s="71">
        <v>32019642</v>
      </c>
      <c r="J91" s="72">
        <v>0</v>
      </c>
    </row>
    <row r="92" spans="1:10" ht="29" x14ac:dyDescent="0.35">
      <c r="A92" s="70" t="s">
        <v>128</v>
      </c>
      <c r="B92" s="70" t="s">
        <v>129</v>
      </c>
      <c r="C92" s="71">
        <v>16034126</v>
      </c>
      <c r="D92" s="72">
        <v>0</v>
      </c>
      <c r="E92" s="71">
        <v>16034126</v>
      </c>
      <c r="F92" s="72">
        <v>0</v>
      </c>
      <c r="G92" s="72">
        <v>0</v>
      </c>
      <c r="H92" s="72">
        <v>0</v>
      </c>
      <c r="I92" s="71">
        <v>16034126</v>
      </c>
      <c r="J92" s="72">
        <v>0</v>
      </c>
    </row>
    <row r="93" spans="1:10" ht="29" x14ac:dyDescent="0.35">
      <c r="A93" s="70" t="s">
        <v>130</v>
      </c>
      <c r="B93" s="70" t="s">
        <v>131</v>
      </c>
      <c r="C93" s="71">
        <v>9744486</v>
      </c>
      <c r="D93" s="72">
        <v>0</v>
      </c>
      <c r="E93" s="71">
        <v>9744486</v>
      </c>
      <c r="F93" s="72">
        <v>0</v>
      </c>
      <c r="G93" s="72">
        <v>0</v>
      </c>
      <c r="H93" s="72">
        <v>0</v>
      </c>
      <c r="I93" s="71">
        <v>9744486</v>
      </c>
      <c r="J93" s="72">
        <v>0</v>
      </c>
    </row>
    <row r="94" spans="1:10" ht="29" x14ac:dyDescent="0.35">
      <c r="A94" s="70" t="s">
        <v>132</v>
      </c>
      <c r="B94" s="70" t="s">
        <v>133</v>
      </c>
      <c r="C94" s="71">
        <v>477476</v>
      </c>
      <c r="D94" s="72">
        <v>0</v>
      </c>
      <c r="E94" s="71">
        <v>477476</v>
      </c>
      <c r="F94" s="72">
        <v>0</v>
      </c>
      <c r="G94" s="72">
        <v>0</v>
      </c>
      <c r="H94" s="72">
        <v>0</v>
      </c>
      <c r="I94" s="71">
        <v>477476</v>
      </c>
      <c r="J94" s="72">
        <v>0</v>
      </c>
    </row>
    <row r="95" spans="1:10" ht="29" x14ac:dyDescent="0.35">
      <c r="A95" s="70" t="s">
        <v>134</v>
      </c>
      <c r="B95" s="70" t="s">
        <v>135</v>
      </c>
      <c r="C95" s="71">
        <v>1593548</v>
      </c>
      <c r="D95" s="72">
        <v>0</v>
      </c>
      <c r="E95" s="71">
        <v>1593548</v>
      </c>
      <c r="F95" s="72">
        <v>0</v>
      </c>
      <c r="G95" s="72">
        <v>0</v>
      </c>
      <c r="H95" s="72">
        <v>0</v>
      </c>
      <c r="I95" s="71">
        <v>1593548</v>
      </c>
      <c r="J95" s="72">
        <v>0</v>
      </c>
    </row>
    <row r="96" spans="1:10" ht="43.5" x14ac:dyDescent="0.35">
      <c r="A96" s="70" t="s">
        <v>136</v>
      </c>
      <c r="B96" s="70" t="s">
        <v>137</v>
      </c>
      <c r="C96" s="71">
        <v>3614000</v>
      </c>
      <c r="D96" s="71">
        <v>221340</v>
      </c>
      <c r="E96" s="71">
        <v>3392660</v>
      </c>
      <c r="F96" s="72">
        <v>0</v>
      </c>
      <c r="G96" s="72">
        <v>0</v>
      </c>
      <c r="H96" s="72">
        <v>0</v>
      </c>
      <c r="I96" s="71">
        <v>3392660</v>
      </c>
      <c r="J96" s="72">
        <v>0</v>
      </c>
    </row>
    <row r="97" spans="1:10" ht="43.5" x14ac:dyDescent="0.35">
      <c r="A97" s="70" t="s">
        <v>201</v>
      </c>
      <c r="B97" s="70" t="s">
        <v>202</v>
      </c>
      <c r="C97" s="71">
        <v>37951</v>
      </c>
      <c r="D97" s="72">
        <v>0</v>
      </c>
      <c r="E97" s="71">
        <v>37951</v>
      </c>
      <c r="F97" s="72">
        <v>0</v>
      </c>
      <c r="G97" s="72">
        <v>0</v>
      </c>
      <c r="H97" s="72">
        <v>0</v>
      </c>
      <c r="I97" s="71">
        <v>37951</v>
      </c>
      <c r="J97" s="72">
        <v>0</v>
      </c>
    </row>
    <row r="98" spans="1:10" ht="29" x14ac:dyDescent="0.35">
      <c r="A98" s="70" t="s">
        <v>138</v>
      </c>
      <c r="B98" s="70" t="s">
        <v>139</v>
      </c>
      <c r="C98" s="71">
        <v>990681</v>
      </c>
      <c r="D98" s="72">
        <v>0</v>
      </c>
      <c r="E98" s="71">
        <v>990681</v>
      </c>
      <c r="F98" s="72">
        <v>0</v>
      </c>
      <c r="G98" s="72">
        <v>0</v>
      </c>
      <c r="H98" s="72">
        <v>0</v>
      </c>
      <c r="I98" s="71">
        <v>990681</v>
      </c>
      <c r="J98" s="72">
        <v>0</v>
      </c>
    </row>
    <row r="99" spans="1:10" ht="58" x14ac:dyDescent="0.35">
      <c r="A99" s="70" t="s">
        <v>182</v>
      </c>
      <c r="B99" s="70" t="s">
        <v>183</v>
      </c>
      <c r="C99" s="71">
        <v>4458698</v>
      </c>
      <c r="D99" s="72">
        <v>1</v>
      </c>
      <c r="E99" s="71">
        <v>4458697</v>
      </c>
      <c r="F99" s="72">
        <v>0</v>
      </c>
      <c r="G99" s="72">
        <v>0</v>
      </c>
      <c r="H99" s="72">
        <v>0</v>
      </c>
      <c r="I99" s="71">
        <v>4458697</v>
      </c>
      <c r="J99" s="72">
        <v>0</v>
      </c>
    </row>
    <row r="100" spans="1:10" ht="29" x14ac:dyDescent="0.35">
      <c r="A100" s="70" t="s">
        <v>303</v>
      </c>
      <c r="B100" s="70" t="s">
        <v>304</v>
      </c>
      <c r="C100" s="71">
        <v>26633029</v>
      </c>
      <c r="D100" s="71">
        <v>16495419</v>
      </c>
      <c r="E100" s="71">
        <v>10137610</v>
      </c>
      <c r="F100" s="72">
        <v>0</v>
      </c>
      <c r="G100" s="72">
        <v>0</v>
      </c>
      <c r="H100" s="72">
        <v>0</v>
      </c>
      <c r="I100" s="71">
        <v>10137610</v>
      </c>
      <c r="J100" s="72">
        <v>0</v>
      </c>
    </row>
    <row r="101" spans="1:10" ht="43.5" x14ac:dyDescent="0.35">
      <c r="A101" s="70" t="s">
        <v>140</v>
      </c>
      <c r="B101" s="70" t="s">
        <v>141</v>
      </c>
      <c r="C101" s="71">
        <v>292913449</v>
      </c>
      <c r="D101" s="71">
        <v>841900</v>
      </c>
      <c r="E101" s="71">
        <v>292071549</v>
      </c>
      <c r="F101" s="72">
        <v>0</v>
      </c>
      <c r="G101" s="72">
        <v>0</v>
      </c>
      <c r="H101" s="72">
        <v>0</v>
      </c>
      <c r="I101" s="71">
        <v>292071549</v>
      </c>
      <c r="J101" s="72">
        <v>0</v>
      </c>
    </row>
    <row r="102" spans="1:10" ht="29" x14ac:dyDescent="0.35">
      <c r="A102" s="70" t="s">
        <v>189</v>
      </c>
      <c r="B102" s="70" t="s">
        <v>190</v>
      </c>
      <c r="C102" s="71">
        <v>20405931</v>
      </c>
      <c r="D102" s="72">
        <v>0</v>
      </c>
      <c r="E102" s="71">
        <v>20405931</v>
      </c>
      <c r="F102" s="72">
        <v>0</v>
      </c>
      <c r="G102" s="72">
        <v>0</v>
      </c>
      <c r="H102" s="72">
        <v>0</v>
      </c>
      <c r="I102" s="71">
        <v>20405931</v>
      </c>
      <c r="J102" s="72">
        <v>0</v>
      </c>
    </row>
    <row r="103" spans="1:10" ht="43.5" x14ac:dyDescent="0.35">
      <c r="A103" s="70" t="s">
        <v>142</v>
      </c>
      <c r="B103" s="70" t="s">
        <v>143</v>
      </c>
      <c r="C103" s="71">
        <v>51119803</v>
      </c>
      <c r="D103" s="72">
        <v>0</v>
      </c>
      <c r="E103" s="71">
        <v>51119803</v>
      </c>
      <c r="F103" s="72">
        <v>0</v>
      </c>
      <c r="G103" s="72">
        <v>0</v>
      </c>
      <c r="H103" s="72">
        <v>0</v>
      </c>
      <c r="I103" s="71">
        <v>51119803</v>
      </c>
      <c r="J103" s="72">
        <v>0</v>
      </c>
    </row>
    <row r="104" spans="1:10" ht="58" x14ac:dyDescent="0.35">
      <c r="A104" s="70" t="s">
        <v>144</v>
      </c>
      <c r="B104" s="70" t="s">
        <v>145</v>
      </c>
      <c r="C104" s="71">
        <v>18362807</v>
      </c>
      <c r="D104" s="71">
        <v>676730</v>
      </c>
      <c r="E104" s="71">
        <v>17686077</v>
      </c>
      <c r="F104" s="72">
        <v>0</v>
      </c>
      <c r="G104" s="72">
        <v>0</v>
      </c>
      <c r="H104" s="72">
        <v>0</v>
      </c>
      <c r="I104" s="71">
        <v>17686077</v>
      </c>
      <c r="J104" s="72">
        <v>0</v>
      </c>
    </row>
    <row r="105" spans="1:10" ht="43.5" x14ac:dyDescent="0.35">
      <c r="A105" s="70" t="s">
        <v>146</v>
      </c>
      <c r="B105" s="70" t="s">
        <v>147</v>
      </c>
      <c r="C105" s="71">
        <v>2037313</v>
      </c>
      <c r="D105" s="71">
        <v>630687</v>
      </c>
      <c r="E105" s="71">
        <v>1406626</v>
      </c>
      <c r="F105" s="72">
        <v>0</v>
      </c>
      <c r="G105" s="72">
        <v>0</v>
      </c>
      <c r="H105" s="72">
        <v>0</v>
      </c>
      <c r="I105" s="71">
        <v>1406626</v>
      </c>
      <c r="J105" s="72">
        <v>0</v>
      </c>
    </row>
    <row r="106" spans="1:10" ht="58" x14ac:dyDescent="0.35">
      <c r="A106" s="70" t="s">
        <v>148</v>
      </c>
      <c r="B106" s="70" t="s">
        <v>196</v>
      </c>
      <c r="C106" s="71">
        <v>4200800</v>
      </c>
      <c r="D106" s="72">
        <v>0</v>
      </c>
      <c r="E106" s="71">
        <v>4200800</v>
      </c>
      <c r="F106" s="72">
        <v>0</v>
      </c>
      <c r="G106" s="72">
        <v>0</v>
      </c>
      <c r="H106" s="72">
        <v>0</v>
      </c>
      <c r="I106" s="71">
        <v>4200800</v>
      </c>
      <c r="J106" s="72">
        <v>0</v>
      </c>
    </row>
    <row r="107" spans="1:10" ht="43.5" x14ac:dyDescent="0.35">
      <c r="A107" s="70" t="s">
        <v>149</v>
      </c>
      <c r="B107" s="70" t="s">
        <v>191</v>
      </c>
      <c r="C107" s="71">
        <v>145191411</v>
      </c>
      <c r="D107" s="71">
        <v>8172491</v>
      </c>
      <c r="E107" s="71">
        <v>137018920</v>
      </c>
      <c r="F107" s="72">
        <v>0</v>
      </c>
      <c r="G107" s="72">
        <v>0</v>
      </c>
      <c r="H107" s="72">
        <v>0</v>
      </c>
      <c r="I107" s="71">
        <v>137018920</v>
      </c>
      <c r="J107" s="72">
        <v>0</v>
      </c>
    </row>
    <row r="108" spans="1:10" ht="58" x14ac:dyDescent="0.35">
      <c r="A108" s="70" t="s">
        <v>150</v>
      </c>
      <c r="B108" s="70" t="s">
        <v>203</v>
      </c>
      <c r="C108" s="71">
        <v>233451993</v>
      </c>
      <c r="D108" s="71">
        <v>3515750</v>
      </c>
      <c r="E108" s="71">
        <v>229936243</v>
      </c>
      <c r="F108" s="72">
        <v>0</v>
      </c>
      <c r="G108" s="72">
        <v>0</v>
      </c>
      <c r="H108" s="72">
        <v>0</v>
      </c>
      <c r="I108" s="71">
        <v>229936243</v>
      </c>
      <c r="J108" s="72">
        <v>0</v>
      </c>
    </row>
    <row r="109" spans="1:10" ht="43.5" x14ac:dyDescent="0.35">
      <c r="A109" s="70" t="s">
        <v>151</v>
      </c>
      <c r="B109" s="70" t="s">
        <v>204</v>
      </c>
      <c r="C109" s="71">
        <v>80169247</v>
      </c>
      <c r="D109" s="71">
        <v>6182310</v>
      </c>
      <c r="E109" s="71">
        <v>73986937</v>
      </c>
      <c r="F109" s="72">
        <v>0</v>
      </c>
      <c r="G109" s="72">
        <v>0</v>
      </c>
      <c r="H109" s="72">
        <v>0</v>
      </c>
      <c r="I109" s="71">
        <v>73986937</v>
      </c>
      <c r="J109" s="72">
        <v>0</v>
      </c>
    </row>
    <row r="110" spans="1:10" ht="29" x14ac:dyDescent="0.35">
      <c r="A110" s="70" t="s">
        <v>152</v>
      </c>
      <c r="B110" s="70" t="s">
        <v>153</v>
      </c>
      <c r="C110" s="71">
        <v>74600</v>
      </c>
      <c r="D110" s="72">
        <v>0</v>
      </c>
      <c r="E110" s="71">
        <v>74600</v>
      </c>
      <c r="F110" s="72">
        <v>0</v>
      </c>
      <c r="G110" s="72">
        <v>0</v>
      </c>
      <c r="H110" s="72">
        <v>0</v>
      </c>
      <c r="I110" s="71">
        <v>74600</v>
      </c>
      <c r="J110" s="72">
        <v>0</v>
      </c>
    </row>
    <row r="111" spans="1:10" ht="43.5" x14ac:dyDescent="0.35">
      <c r="A111" s="70" t="s">
        <v>154</v>
      </c>
      <c r="B111" s="70" t="s">
        <v>155</v>
      </c>
      <c r="C111" s="71">
        <v>17777784</v>
      </c>
      <c r="D111" s="72">
        <v>0</v>
      </c>
      <c r="E111" s="71">
        <v>17777784</v>
      </c>
      <c r="F111" s="72">
        <v>0</v>
      </c>
      <c r="G111" s="72">
        <v>0</v>
      </c>
      <c r="H111" s="72">
        <v>0</v>
      </c>
      <c r="I111" s="71">
        <v>17777784</v>
      </c>
      <c r="J111" s="72">
        <v>0</v>
      </c>
    </row>
    <row r="112" spans="1:10" ht="29" x14ac:dyDescent="0.35">
      <c r="A112" s="70" t="s">
        <v>156</v>
      </c>
      <c r="B112" s="70" t="s">
        <v>157</v>
      </c>
      <c r="C112" s="71">
        <v>18546627</v>
      </c>
      <c r="D112" s="72">
        <v>0</v>
      </c>
      <c r="E112" s="71">
        <v>18546627</v>
      </c>
      <c r="F112" s="72">
        <v>0</v>
      </c>
      <c r="G112" s="72">
        <v>0</v>
      </c>
      <c r="H112" s="72">
        <v>0</v>
      </c>
      <c r="I112" s="71">
        <v>18546627</v>
      </c>
      <c r="J112" s="72">
        <v>0</v>
      </c>
    </row>
    <row r="113" spans="1:10" ht="87" x14ac:dyDescent="0.35">
      <c r="A113" s="70" t="s">
        <v>158</v>
      </c>
      <c r="B113" s="70" t="s">
        <v>205</v>
      </c>
      <c r="C113" s="71">
        <v>6078130</v>
      </c>
      <c r="D113" s="72">
        <v>0</v>
      </c>
      <c r="E113" s="71">
        <v>6078130</v>
      </c>
      <c r="F113" s="72">
        <v>0</v>
      </c>
      <c r="G113" s="72">
        <v>0</v>
      </c>
      <c r="H113" s="72">
        <v>0</v>
      </c>
      <c r="I113" s="71">
        <v>6078130</v>
      </c>
      <c r="J113" s="72">
        <v>0</v>
      </c>
    </row>
    <row r="114" spans="1:10" ht="43.5" x14ac:dyDescent="0.35">
      <c r="A114" s="70" t="s">
        <v>159</v>
      </c>
      <c r="B114" s="70" t="s">
        <v>160</v>
      </c>
      <c r="C114" s="71">
        <v>12547853</v>
      </c>
      <c r="D114" s="72">
        <v>0</v>
      </c>
      <c r="E114" s="71">
        <v>12547853</v>
      </c>
      <c r="F114" s="72">
        <v>0</v>
      </c>
      <c r="G114" s="72">
        <v>0</v>
      </c>
      <c r="H114" s="72">
        <v>0</v>
      </c>
      <c r="I114" s="71">
        <v>12547853</v>
      </c>
      <c r="J114" s="72">
        <v>0</v>
      </c>
    </row>
    <row r="115" spans="1:10" ht="58" x14ac:dyDescent="0.35">
      <c r="A115" s="70" t="s">
        <v>161</v>
      </c>
      <c r="B115" s="70" t="s">
        <v>162</v>
      </c>
      <c r="C115" s="71">
        <v>6087750</v>
      </c>
      <c r="D115" s="72">
        <v>0</v>
      </c>
      <c r="E115" s="71">
        <v>6087750</v>
      </c>
      <c r="F115" s="72">
        <v>0</v>
      </c>
      <c r="G115" s="72">
        <v>0</v>
      </c>
      <c r="H115" s="72">
        <v>0</v>
      </c>
      <c r="I115" s="71">
        <v>6087750</v>
      </c>
      <c r="J115" s="72">
        <v>0</v>
      </c>
    </row>
    <row r="116" spans="1:10" ht="58" x14ac:dyDescent="0.35">
      <c r="A116" s="70" t="s">
        <v>163</v>
      </c>
      <c r="B116" s="70" t="s">
        <v>164</v>
      </c>
      <c r="C116" s="71">
        <v>9900719</v>
      </c>
      <c r="D116" s="71">
        <v>414127</v>
      </c>
      <c r="E116" s="71">
        <v>9486592</v>
      </c>
      <c r="F116" s="72">
        <v>0</v>
      </c>
      <c r="G116" s="72">
        <v>0</v>
      </c>
      <c r="H116" s="72">
        <v>0</v>
      </c>
      <c r="I116" s="71">
        <v>9486592</v>
      </c>
      <c r="J116" s="72">
        <v>0</v>
      </c>
    </row>
    <row r="117" spans="1:10" ht="87" x14ac:dyDescent="0.35">
      <c r="A117" s="70" t="s">
        <v>165</v>
      </c>
      <c r="B117" s="70" t="s">
        <v>166</v>
      </c>
      <c r="C117" s="71">
        <v>3569815</v>
      </c>
      <c r="D117" s="72">
        <v>0</v>
      </c>
      <c r="E117" s="71">
        <v>3569815</v>
      </c>
      <c r="F117" s="72">
        <v>0</v>
      </c>
      <c r="G117" s="72">
        <v>0</v>
      </c>
      <c r="H117" s="72">
        <v>0</v>
      </c>
      <c r="I117" s="71">
        <v>3569815</v>
      </c>
      <c r="J117" s="72">
        <v>0</v>
      </c>
    </row>
    <row r="118" spans="1:10" ht="43.5" x14ac:dyDescent="0.35">
      <c r="A118" s="70" t="s">
        <v>167</v>
      </c>
      <c r="B118" s="70" t="s">
        <v>168</v>
      </c>
      <c r="C118" s="71">
        <v>16196765</v>
      </c>
      <c r="D118" s="72">
        <v>0</v>
      </c>
      <c r="E118" s="71">
        <v>16196765</v>
      </c>
      <c r="F118" s="72">
        <v>0</v>
      </c>
      <c r="G118" s="72">
        <v>0</v>
      </c>
      <c r="H118" s="72">
        <v>0</v>
      </c>
      <c r="I118" s="71">
        <v>16196765</v>
      </c>
      <c r="J118" s="72">
        <v>0</v>
      </c>
    </row>
    <row r="119" spans="1:10" ht="29" x14ac:dyDescent="0.35">
      <c r="A119" s="70" t="s">
        <v>169</v>
      </c>
      <c r="B119" s="70" t="s">
        <v>170</v>
      </c>
      <c r="C119" s="71">
        <v>4086100</v>
      </c>
      <c r="D119" s="72">
        <v>0</v>
      </c>
      <c r="E119" s="71">
        <v>4086100</v>
      </c>
      <c r="F119" s="72">
        <v>0</v>
      </c>
      <c r="G119" s="72">
        <v>0</v>
      </c>
      <c r="H119" s="72">
        <v>0</v>
      </c>
      <c r="I119" s="71">
        <v>4086100</v>
      </c>
      <c r="J119" s="72">
        <v>0</v>
      </c>
    </row>
    <row r="120" spans="1:10" ht="29" x14ac:dyDescent="0.35">
      <c r="A120" s="70" t="s">
        <v>171</v>
      </c>
      <c r="B120" s="70" t="s">
        <v>172</v>
      </c>
      <c r="C120" s="71">
        <v>11474853</v>
      </c>
      <c r="D120" s="71">
        <v>4919389</v>
      </c>
      <c r="E120" s="71">
        <v>6555464</v>
      </c>
      <c r="F120" s="72">
        <v>0</v>
      </c>
      <c r="G120" s="72">
        <v>0</v>
      </c>
      <c r="H120" s="72">
        <v>0</v>
      </c>
      <c r="I120" s="71">
        <v>6555464</v>
      </c>
      <c r="J120" s="72">
        <v>0</v>
      </c>
    </row>
    <row r="121" spans="1:10" ht="72.5" x14ac:dyDescent="0.35">
      <c r="A121" s="70" t="s">
        <v>305</v>
      </c>
      <c r="B121" s="70" t="s">
        <v>306</v>
      </c>
      <c r="C121" s="71">
        <v>40297859</v>
      </c>
      <c r="D121" s="72">
        <v>0</v>
      </c>
      <c r="E121" s="71">
        <v>40297859</v>
      </c>
      <c r="F121" s="72">
        <v>0</v>
      </c>
      <c r="G121" s="72">
        <v>0</v>
      </c>
      <c r="H121" s="72">
        <v>0</v>
      </c>
      <c r="I121" s="71">
        <v>40297859</v>
      </c>
      <c r="J121" s="72">
        <v>0</v>
      </c>
    </row>
    <row r="122" spans="1:10" ht="43.5" x14ac:dyDescent="0.35">
      <c r="A122" s="70" t="s">
        <v>197</v>
      </c>
      <c r="B122" s="70" t="s">
        <v>188</v>
      </c>
      <c r="C122" s="71">
        <v>121133</v>
      </c>
      <c r="D122" s="71">
        <v>12085</v>
      </c>
      <c r="E122" s="71">
        <v>109048</v>
      </c>
      <c r="F122" s="72">
        <v>0</v>
      </c>
      <c r="G122" s="72">
        <v>0</v>
      </c>
      <c r="H122" s="72">
        <v>0</v>
      </c>
      <c r="I122" s="71">
        <v>109048</v>
      </c>
      <c r="J122" s="72">
        <v>0</v>
      </c>
    </row>
    <row r="123" spans="1:10" x14ac:dyDescent="0.35">
      <c r="A123" s="119" t="s">
        <v>212</v>
      </c>
      <c r="B123" s="120"/>
      <c r="C123" s="71">
        <v>1822741745</v>
      </c>
      <c r="D123" s="71">
        <v>82260936</v>
      </c>
      <c r="E123" s="71">
        <v>1740480809</v>
      </c>
      <c r="F123" s="72">
        <v>0</v>
      </c>
      <c r="G123" s="72">
        <v>0</v>
      </c>
      <c r="H123" s="72">
        <v>0</v>
      </c>
      <c r="I123" s="71">
        <v>1740480809</v>
      </c>
      <c r="J123" s="72">
        <v>0</v>
      </c>
    </row>
    <row r="124" spans="1:10" ht="29" x14ac:dyDescent="0.35">
      <c r="A124" s="119" t="s">
        <v>307</v>
      </c>
      <c r="B124" s="120"/>
      <c r="C124" s="71">
        <v>13849909556</v>
      </c>
      <c r="D124" s="71">
        <v>13849909556</v>
      </c>
      <c r="E124" s="71">
        <v>6407579362</v>
      </c>
      <c r="F124" s="71">
        <v>6407579362</v>
      </c>
      <c r="G124" s="71">
        <v>4658523062</v>
      </c>
      <c r="H124" s="71">
        <v>4781765914</v>
      </c>
      <c r="I124" s="71">
        <v>1749056300</v>
      </c>
      <c r="J124" s="71">
        <v>1625813448</v>
      </c>
    </row>
    <row r="125" spans="1:10" ht="29" x14ac:dyDescent="0.35">
      <c r="A125" s="119" t="s">
        <v>308</v>
      </c>
      <c r="B125" s="120"/>
      <c r="C125" s="121">
        <v>123242852</v>
      </c>
      <c r="D125" s="122"/>
      <c r="E125" s="122"/>
      <c r="F125" s="122"/>
      <c r="G125" s="123"/>
      <c r="H125" s="70"/>
      <c r="I125" s="70"/>
      <c r="J125" s="71">
        <v>123242852</v>
      </c>
    </row>
    <row r="126" spans="1:10" ht="29" x14ac:dyDescent="0.35">
      <c r="A126" s="119" t="s">
        <v>309</v>
      </c>
      <c r="B126" s="120"/>
      <c r="C126" s="71">
        <v>13849909556</v>
      </c>
      <c r="D126" s="71">
        <v>13849909556</v>
      </c>
      <c r="E126" s="71">
        <v>6407579362</v>
      </c>
      <c r="F126" s="71">
        <v>6407579362</v>
      </c>
      <c r="G126" s="71">
        <v>4781765914</v>
      </c>
      <c r="H126" s="71">
        <v>4781765914</v>
      </c>
      <c r="I126" s="71">
        <v>1749056300</v>
      </c>
      <c r="J126" s="71">
        <v>1749056300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7"/>
  <sheetViews>
    <sheetView workbookViewId="0"/>
  </sheetViews>
  <sheetFormatPr defaultRowHeight="14.5" x14ac:dyDescent="0.35"/>
  <sheetData>
    <row r="1" spans="1:10" x14ac:dyDescent="0.35">
      <c r="A1" s="115" t="s">
        <v>207</v>
      </c>
      <c r="B1" s="116" t="s">
        <v>525</v>
      </c>
    </row>
    <row r="2" spans="1:10" x14ac:dyDescent="0.35">
      <c r="A2" s="115" t="s">
        <v>208</v>
      </c>
      <c r="B2" s="116" t="s">
        <v>554</v>
      </c>
    </row>
    <row r="3" spans="1:10" x14ac:dyDescent="0.35">
      <c r="A3" s="115" t="s">
        <v>209</v>
      </c>
    </row>
    <row r="4" spans="1:10" x14ac:dyDescent="0.35">
      <c r="A4" s="131" t="s">
        <v>0</v>
      </c>
      <c r="B4" s="131"/>
    </row>
    <row r="5" spans="1:10" ht="22" x14ac:dyDescent="0.35">
      <c r="A5" s="126" t="s">
        <v>215</v>
      </c>
      <c r="B5" s="132"/>
      <c r="C5" s="132"/>
      <c r="D5" s="132"/>
      <c r="E5" s="132"/>
      <c r="F5" s="132"/>
      <c r="G5" s="132"/>
      <c r="H5" s="132"/>
      <c r="I5" s="132"/>
      <c r="J5" s="127"/>
    </row>
    <row r="6" spans="1:10" ht="43" x14ac:dyDescent="0.35">
      <c r="A6" s="126" t="s">
        <v>216</v>
      </c>
      <c r="B6" s="132"/>
      <c r="C6" s="132"/>
      <c r="D6" s="132"/>
      <c r="E6" s="132"/>
      <c r="F6" s="132"/>
      <c r="G6" s="132"/>
      <c r="H6" s="132"/>
      <c r="I6" s="132"/>
      <c r="J6" s="127"/>
    </row>
    <row r="7" spans="1:10" x14ac:dyDescent="0.35">
      <c r="A7" s="117" t="s">
        <v>217</v>
      </c>
      <c r="B7" s="117" t="s">
        <v>173</v>
      </c>
      <c r="C7" s="117" t="s">
        <v>218</v>
      </c>
      <c r="D7" s="117" t="s">
        <v>219</v>
      </c>
      <c r="E7" s="117" t="s">
        <v>210</v>
      </c>
      <c r="F7" s="117" t="s">
        <v>211</v>
      </c>
      <c r="G7" s="117" t="s">
        <v>220</v>
      </c>
      <c r="H7" s="117" t="s">
        <v>221</v>
      </c>
      <c r="I7" s="117" t="s">
        <v>222</v>
      </c>
      <c r="J7" s="117" t="s">
        <v>223</v>
      </c>
    </row>
    <row r="8" spans="1:10" ht="22" x14ac:dyDescent="0.35">
      <c r="A8" s="117" t="s">
        <v>224</v>
      </c>
      <c r="B8" s="117" t="s">
        <v>225</v>
      </c>
      <c r="C8" s="118" t="s">
        <v>312</v>
      </c>
      <c r="D8" s="118" t="s">
        <v>312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</row>
    <row r="9" spans="1:10" ht="22" x14ac:dyDescent="0.35">
      <c r="A9" s="117" t="s">
        <v>226</v>
      </c>
      <c r="B9" s="117" t="s">
        <v>227</v>
      </c>
      <c r="C9" s="118" t="s">
        <v>313</v>
      </c>
      <c r="D9" s="118" t="s">
        <v>314</v>
      </c>
      <c r="E9" s="118" t="s">
        <v>315</v>
      </c>
      <c r="F9" s="118">
        <v>0</v>
      </c>
      <c r="G9" s="118" t="s">
        <v>315</v>
      </c>
      <c r="H9" s="118">
        <v>0</v>
      </c>
      <c r="I9" s="118">
        <v>0</v>
      </c>
      <c r="J9" s="118">
        <v>0</v>
      </c>
    </row>
    <row r="10" spans="1:10" ht="32.5" x14ac:dyDescent="0.35">
      <c r="A10" s="117" t="s">
        <v>228</v>
      </c>
      <c r="B10" s="117" t="s">
        <v>229</v>
      </c>
      <c r="C10" s="118" t="s">
        <v>316</v>
      </c>
      <c r="D10" s="118" t="s">
        <v>317</v>
      </c>
      <c r="E10" s="118" t="s">
        <v>318</v>
      </c>
      <c r="F10" s="118">
        <v>0</v>
      </c>
      <c r="G10" s="118" t="s">
        <v>318</v>
      </c>
      <c r="H10" s="118">
        <v>0</v>
      </c>
      <c r="I10" s="118">
        <v>0</v>
      </c>
      <c r="J10" s="118">
        <v>0</v>
      </c>
    </row>
    <row r="11" spans="1:10" ht="32.5" x14ac:dyDescent="0.35">
      <c r="A11" s="117" t="s">
        <v>230</v>
      </c>
      <c r="B11" s="117" t="s">
        <v>231</v>
      </c>
      <c r="C11" s="118" t="s">
        <v>319</v>
      </c>
      <c r="D11" s="118" t="s">
        <v>320</v>
      </c>
      <c r="E11" s="118" t="s">
        <v>321</v>
      </c>
      <c r="F11" s="118">
        <v>0</v>
      </c>
      <c r="G11" s="118" t="s">
        <v>321</v>
      </c>
      <c r="H11" s="118">
        <v>0</v>
      </c>
      <c r="I11" s="118">
        <v>0</v>
      </c>
      <c r="J11" s="118">
        <v>0</v>
      </c>
    </row>
    <row r="12" spans="1:10" ht="32.5" x14ac:dyDescent="0.35">
      <c r="A12" s="117" t="s">
        <v>232</v>
      </c>
      <c r="B12" s="117" t="s">
        <v>233</v>
      </c>
      <c r="C12" s="118" t="s">
        <v>322</v>
      </c>
      <c r="D12" s="118" t="s">
        <v>322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0</v>
      </c>
    </row>
    <row r="13" spans="1:10" ht="22" x14ac:dyDescent="0.35">
      <c r="A13" s="117" t="s">
        <v>234</v>
      </c>
      <c r="B13" s="117" t="s">
        <v>235</v>
      </c>
      <c r="C13" s="118" t="s">
        <v>323</v>
      </c>
      <c r="D13" s="118" t="s">
        <v>324</v>
      </c>
      <c r="E13" s="118" t="s">
        <v>325</v>
      </c>
      <c r="F13" s="118">
        <v>0</v>
      </c>
      <c r="G13" s="118" t="s">
        <v>325</v>
      </c>
      <c r="H13" s="118">
        <v>0</v>
      </c>
      <c r="I13" s="118">
        <v>0</v>
      </c>
      <c r="J13" s="118">
        <v>0</v>
      </c>
    </row>
    <row r="14" spans="1:10" ht="43" x14ac:dyDescent="0.35">
      <c r="A14" s="117" t="s">
        <v>236</v>
      </c>
      <c r="B14" s="117" t="s">
        <v>237</v>
      </c>
      <c r="C14" s="118" t="s">
        <v>326</v>
      </c>
      <c r="D14" s="118" t="s">
        <v>327</v>
      </c>
      <c r="E14" s="118">
        <v>45.677999999999997</v>
      </c>
      <c r="F14" s="118">
        <v>0</v>
      </c>
      <c r="G14" s="118">
        <v>45.677999999999997</v>
      </c>
      <c r="H14" s="118">
        <v>0</v>
      </c>
      <c r="I14" s="118">
        <v>0</v>
      </c>
      <c r="J14" s="118">
        <v>0</v>
      </c>
    </row>
    <row r="15" spans="1:10" ht="22" x14ac:dyDescent="0.35">
      <c r="A15" s="117" t="s">
        <v>238</v>
      </c>
      <c r="B15" s="117" t="s">
        <v>239</v>
      </c>
      <c r="C15" s="118" t="s">
        <v>328</v>
      </c>
      <c r="D15" s="118">
        <v>0</v>
      </c>
      <c r="E15" s="118" t="s">
        <v>328</v>
      </c>
      <c r="F15" s="118">
        <v>0</v>
      </c>
      <c r="G15" s="118" t="s">
        <v>328</v>
      </c>
      <c r="H15" s="118">
        <v>0</v>
      </c>
      <c r="I15" s="118">
        <v>0</v>
      </c>
      <c r="J15" s="118">
        <v>0</v>
      </c>
    </row>
    <row r="16" spans="1:10" ht="22" x14ac:dyDescent="0.35">
      <c r="A16" s="117" t="s">
        <v>240</v>
      </c>
      <c r="B16" s="117" t="s">
        <v>241</v>
      </c>
      <c r="C16" s="118" t="s">
        <v>329</v>
      </c>
      <c r="D16" s="118" t="s">
        <v>330</v>
      </c>
      <c r="E16" s="118" t="s">
        <v>331</v>
      </c>
      <c r="F16" s="118">
        <v>0</v>
      </c>
      <c r="G16" s="118" t="s">
        <v>331</v>
      </c>
      <c r="H16" s="118">
        <v>0</v>
      </c>
      <c r="I16" s="118">
        <v>0</v>
      </c>
      <c r="J16" s="118">
        <v>0</v>
      </c>
    </row>
    <row r="17" spans="1:10" ht="32.5" x14ac:dyDescent="0.35">
      <c r="A17" s="117" t="s">
        <v>242</v>
      </c>
      <c r="B17" s="117" t="s">
        <v>243</v>
      </c>
      <c r="C17" s="118" t="s">
        <v>332</v>
      </c>
      <c r="D17" s="118" t="s">
        <v>332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</row>
    <row r="18" spans="1:10" ht="22" x14ac:dyDescent="0.35">
      <c r="A18" s="117" t="s">
        <v>244</v>
      </c>
      <c r="B18" s="117" t="s">
        <v>245</v>
      </c>
      <c r="C18" s="118" t="s">
        <v>333</v>
      </c>
      <c r="D18" s="118" t="s">
        <v>333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18">
        <v>0</v>
      </c>
    </row>
    <row r="19" spans="1:10" ht="32.5" x14ac:dyDescent="0.35">
      <c r="A19" s="117" t="s">
        <v>246</v>
      </c>
      <c r="B19" s="117" t="s">
        <v>247</v>
      </c>
      <c r="C19" s="118" t="s">
        <v>334</v>
      </c>
      <c r="D19" s="118" t="s">
        <v>334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0</v>
      </c>
    </row>
    <row r="20" spans="1:10" ht="32.5" x14ac:dyDescent="0.35">
      <c r="A20" s="117" t="s">
        <v>248</v>
      </c>
      <c r="B20" s="117" t="s">
        <v>249</v>
      </c>
      <c r="C20" s="118">
        <v>183.131</v>
      </c>
      <c r="D20" s="118">
        <v>0</v>
      </c>
      <c r="E20" s="118">
        <v>183.131</v>
      </c>
      <c r="F20" s="118">
        <v>0</v>
      </c>
      <c r="G20" s="118">
        <v>183.131</v>
      </c>
      <c r="H20" s="118">
        <v>0</v>
      </c>
      <c r="I20" s="118">
        <v>0</v>
      </c>
      <c r="J20" s="118">
        <v>0</v>
      </c>
    </row>
    <row r="21" spans="1:10" ht="32.5" x14ac:dyDescent="0.35">
      <c r="A21" s="117" t="s">
        <v>250</v>
      </c>
      <c r="B21" s="117" t="s">
        <v>251</v>
      </c>
      <c r="C21" s="118" t="s">
        <v>335</v>
      </c>
      <c r="D21" s="118" t="s">
        <v>335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0</v>
      </c>
    </row>
    <row r="22" spans="1:10" ht="22" x14ac:dyDescent="0.35">
      <c r="A22" s="117" t="s">
        <v>252</v>
      </c>
      <c r="B22" s="117" t="s">
        <v>253</v>
      </c>
      <c r="C22" s="118" t="s">
        <v>336</v>
      </c>
      <c r="D22" s="118" t="s">
        <v>336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</row>
    <row r="23" spans="1:10" ht="32.5" x14ac:dyDescent="0.35">
      <c r="A23" s="117" t="s">
        <v>254</v>
      </c>
      <c r="B23" s="117" t="s">
        <v>255</v>
      </c>
      <c r="C23" s="118" t="s">
        <v>337</v>
      </c>
      <c r="D23" s="118" t="s">
        <v>338</v>
      </c>
      <c r="E23" s="118" t="s">
        <v>339</v>
      </c>
      <c r="F23" s="118">
        <v>0</v>
      </c>
      <c r="G23" s="118" t="s">
        <v>339</v>
      </c>
      <c r="H23" s="118">
        <v>0</v>
      </c>
      <c r="I23" s="118">
        <v>0</v>
      </c>
      <c r="J23" s="118">
        <v>0</v>
      </c>
    </row>
    <row r="24" spans="1:10" ht="22" x14ac:dyDescent="0.35">
      <c r="A24" s="117" t="s">
        <v>256</v>
      </c>
      <c r="B24" s="117" t="s">
        <v>257</v>
      </c>
      <c r="C24" s="118" t="s">
        <v>340</v>
      </c>
      <c r="D24" s="118" t="s">
        <v>341</v>
      </c>
      <c r="E24" s="118" t="s">
        <v>342</v>
      </c>
      <c r="F24" s="118">
        <v>0</v>
      </c>
      <c r="G24" s="118" t="s">
        <v>342</v>
      </c>
      <c r="H24" s="118">
        <v>0</v>
      </c>
      <c r="I24" s="118">
        <v>0</v>
      </c>
      <c r="J24" s="118">
        <v>0</v>
      </c>
    </row>
    <row r="25" spans="1:10" ht="22" x14ac:dyDescent="0.35">
      <c r="A25" s="117" t="s">
        <v>258</v>
      </c>
      <c r="B25" s="117" t="s">
        <v>13</v>
      </c>
      <c r="C25" s="118" t="s">
        <v>343</v>
      </c>
      <c r="D25" s="118" t="s">
        <v>343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0</v>
      </c>
    </row>
    <row r="26" spans="1:10" ht="22" x14ac:dyDescent="0.35">
      <c r="A26" s="117" t="s">
        <v>259</v>
      </c>
      <c r="B26" s="117" t="s">
        <v>16</v>
      </c>
      <c r="C26" s="118" t="s">
        <v>344</v>
      </c>
      <c r="D26" s="118" t="s">
        <v>344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</row>
    <row r="27" spans="1:10" ht="32.5" x14ac:dyDescent="0.35">
      <c r="A27" s="117" t="s">
        <v>260</v>
      </c>
      <c r="B27" s="117" t="s">
        <v>14</v>
      </c>
      <c r="C27" s="118" t="s">
        <v>345</v>
      </c>
      <c r="D27" s="118" t="s">
        <v>345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</row>
    <row r="28" spans="1:10" ht="22" x14ac:dyDescent="0.35">
      <c r="A28" s="117" t="s">
        <v>261</v>
      </c>
      <c r="B28" s="117" t="s">
        <v>15</v>
      </c>
      <c r="C28" s="118" t="s">
        <v>346</v>
      </c>
      <c r="D28" s="118" t="s">
        <v>346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</row>
    <row r="29" spans="1:10" ht="22" x14ac:dyDescent="0.35">
      <c r="A29" s="117" t="s">
        <v>262</v>
      </c>
      <c r="B29" s="117" t="s">
        <v>263</v>
      </c>
      <c r="C29" s="118" t="s">
        <v>347</v>
      </c>
      <c r="D29" s="118" t="s">
        <v>347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</row>
    <row r="30" spans="1:10" ht="22" x14ac:dyDescent="0.35">
      <c r="A30" s="117" t="s">
        <v>264</v>
      </c>
      <c r="B30" s="117" t="s">
        <v>265</v>
      </c>
      <c r="C30" s="118" t="s">
        <v>348</v>
      </c>
      <c r="D30" s="118" t="s">
        <v>348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</row>
    <row r="31" spans="1:10" ht="22" x14ac:dyDescent="0.35">
      <c r="A31" s="117" t="s">
        <v>266</v>
      </c>
      <c r="B31" s="117" t="s">
        <v>267</v>
      </c>
      <c r="C31" s="118" t="s">
        <v>349</v>
      </c>
      <c r="D31" s="118" t="s">
        <v>349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</row>
    <row r="32" spans="1:10" ht="22" x14ac:dyDescent="0.35">
      <c r="A32" s="126" t="s">
        <v>212</v>
      </c>
      <c r="B32" s="127"/>
      <c r="C32" s="118" t="s">
        <v>350</v>
      </c>
      <c r="D32" s="118" t="s">
        <v>351</v>
      </c>
      <c r="E32" s="118" t="s">
        <v>352</v>
      </c>
      <c r="F32" s="118">
        <v>0</v>
      </c>
      <c r="G32" s="118" t="s">
        <v>352</v>
      </c>
      <c r="H32" s="118">
        <v>0</v>
      </c>
      <c r="I32" s="118">
        <v>0</v>
      </c>
      <c r="J32" s="118">
        <v>0</v>
      </c>
    </row>
    <row r="33" spans="1:10" ht="32.5" x14ac:dyDescent="0.35">
      <c r="A33" s="117" t="s">
        <v>268</v>
      </c>
      <c r="B33" s="117" t="s">
        <v>269</v>
      </c>
      <c r="C33" s="118" t="s">
        <v>555</v>
      </c>
      <c r="D33" s="118" t="s">
        <v>353</v>
      </c>
      <c r="E33" s="118">
        <v>0</v>
      </c>
      <c r="F33" s="118" t="s">
        <v>556</v>
      </c>
      <c r="G33" s="118">
        <v>0</v>
      </c>
      <c r="H33" s="118" t="s">
        <v>556</v>
      </c>
      <c r="I33" s="118">
        <v>0</v>
      </c>
      <c r="J33" s="118">
        <v>0</v>
      </c>
    </row>
    <row r="34" spans="1:10" ht="32.5" x14ac:dyDescent="0.35">
      <c r="A34" s="117" t="s">
        <v>270</v>
      </c>
      <c r="B34" s="117" t="s">
        <v>271</v>
      </c>
      <c r="C34" s="118" t="s">
        <v>354</v>
      </c>
      <c r="D34" s="118" t="s">
        <v>355</v>
      </c>
      <c r="E34" s="118">
        <v>0</v>
      </c>
      <c r="F34" s="118" t="s">
        <v>356</v>
      </c>
      <c r="G34" s="118">
        <v>0</v>
      </c>
      <c r="H34" s="118" t="s">
        <v>356</v>
      </c>
      <c r="I34" s="118">
        <v>0</v>
      </c>
      <c r="J34" s="118">
        <v>0</v>
      </c>
    </row>
    <row r="35" spans="1:10" ht="32.5" x14ac:dyDescent="0.35">
      <c r="A35" s="117" t="s">
        <v>272</v>
      </c>
      <c r="B35" s="117" t="s">
        <v>273</v>
      </c>
      <c r="C35" s="118" t="s">
        <v>357</v>
      </c>
      <c r="D35" s="118" t="s">
        <v>358</v>
      </c>
      <c r="E35" s="118">
        <v>0</v>
      </c>
      <c r="F35" s="118" t="s">
        <v>359</v>
      </c>
      <c r="G35" s="118">
        <v>0</v>
      </c>
      <c r="H35" s="118" t="s">
        <v>359</v>
      </c>
      <c r="I35" s="118">
        <v>0</v>
      </c>
      <c r="J35" s="118">
        <v>0</v>
      </c>
    </row>
    <row r="36" spans="1:10" ht="32.5" x14ac:dyDescent="0.35">
      <c r="A36" s="117" t="s">
        <v>274</v>
      </c>
      <c r="B36" s="117" t="s">
        <v>275</v>
      </c>
      <c r="C36" s="118">
        <v>0</v>
      </c>
      <c r="D36" s="118" t="s">
        <v>360</v>
      </c>
      <c r="E36" s="118">
        <v>0</v>
      </c>
      <c r="F36" s="118" t="s">
        <v>360</v>
      </c>
      <c r="G36" s="118">
        <v>0</v>
      </c>
      <c r="H36" s="118" t="s">
        <v>360</v>
      </c>
      <c r="I36" s="118">
        <v>0</v>
      </c>
      <c r="J36" s="118">
        <v>0</v>
      </c>
    </row>
    <row r="37" spans="1:10" ht="22" x14ac:dyDescent="0.35">
      <c r="A37" s="117" t="s">
        <v>276</v>
      </c>
      <c r="B37" s="117" t="s">
        <v>277</v>
      </c>
      <c r="C37" s="118" t="s">
        <v>361</v>
      </c>
      <c r="D37" s="118" t="s">
        <v>361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0</v>
      </c>
    </row>
    <row r="38" spans="1:10" ht="22" x14ac:dyDescent="0.35">
      <c r="A38" s="117" t="s">
        <v>278</v>
      </c>
      <c r="B38" s="117" t="s">
        <v>279</v>
      </c>
      <c r="C38" s="118" t="s">
        <v>362</v>
      </c>
      <c r="D38" s="118" t="s">
        <v>362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</row>
    <row r="39" spans="1:10" ht="22" x14ac:dyDescent="0.35">
      <c r="A39" s="117" t="s">
        <v>280</v>
      </c>
      <c r="B39" s="117" t="s">
        <v>281</v>
      </c>
      <c r="C39" s="118" t="s">
        <v>363</v>
      </c>
      <c r="D39" s="118" t="s">
        <v>364</v>
      </c>
      <c r="E39" s="118">
        <v>0</v>
      </c>
      <c r="F39" s="118" t="s">
        <v>365</v>
      </c>
      <c r="G39" s="118">
        <v>0</v>
      </c>
      <c r="H39" s="118" t="s">
        <v>365</v>
      </c>
      <c r="I39" s="118">
        <v>0</v>
      </c>
      <c r="J39" s="118">
        <v>0</v>
      </c>
    </row>
    <row r="40" spans="1:10" ht="22" x14ac:dyDescent="0.35">
      <c r="A40" s="117" t="s">
        <v>282</v>
      </c>
      <c r="B40" s="117" t="s">
        <v>283</v>
      </c>
      <c r="C40" s="118" t="s">
        <v>366</v>
      </c>
      <c r="D40" s="118" t="s">
        <v>367</v>
      </c>
      <c r="E40" s="118">
        <v>0</v>
      </c>
      <c r="F40" s="118">
        <v>103.24299999999999</v>
      </c>
      <c r="G40" s="118">
        <v>0</v>
      </c>
      <c r="H40" s="118">
        <v>103.24299999999999</v>
      </c>
      <c r="I40" s="118">
        <v>0</v>
      </c>
      <c r="J40" s="118">
        <v>0</v>
      </c>
    </row>
    <row r="41" spans="1:10" ht="32.5" x14ac:dyDescent="0.35">
      <c r="A41" s="117" t="s">
        <v>284</v>
      </c>
      <c r="B41" s="117" t="s">
        <v>285</v>
      </c>
      <c r="C41" s="118" t="s">
        <v>368</v>
      </c>
      <c r="D41" s="118" t="s">
        <v>368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</row>
    <row r="42" spans="1:10" ht="22" x14ac:dyDescent="0.35">
      <c r="A42" s="117" t="s">
        <v>286</v>
      </c>
      <c r="B42" s="117" t="s">
        <v>287</v>
      </c>
      <c r="C42" s="118" t="s">
        <v>369</v>
      </c>
      <c r="D42" s="118" t="s">
        <v>370</v>
      </c>
      <c r="E42" s="118">
        <v>0</v>
      </c>
      <c r="F42" s="118" t="s">
        <v>371</v>
      </c>
      <c r="G42" s="118">
        <v>0</v>
      </c>
      <c r="H42" s="118" t="s">
        <v>371</v>
      </c>
      <c r="I42" s="118">
        <v>0</v>
      </c>
      <c r="J42" s="118">
        <v>0</v>
      </c>
    </row>
    <row r="43" spans="1:10" ht="43" x14ac:dyDescent="0.35">
      <c r="A43" s="117" t="s">
        <v>288</v>
      </c>
      <c r="B43" s="117" t="s">
        <v>289</v>
      </c>
      <c r="C43" s="118" t="s">
        <v>372</v>
      </c>
      <c r="D43" s="118" t="s">
        <v>373</v>
      </c>
      <c r="E43" s="118">
        <v>0</v>
      </c>
      <c r="F43" s="118" t="s">
        <v>374</v>
      </c>
      <c r="G43" s="118">
        <v>0</v>
      </c>
      <c r="H43" s="118" t="s">
        <v>374</v>
      </c>
      <c r="I43" s="118">
        <v>0</v>
      </c>
      <c r="J43" s="118">
        <v>0</v>
      </c>
    </row>
    <row r="44" spans="1:10" ht="32.5" x14ac:dyDescent="0.35">
      <c r="A44" s="117" t="s">
        <v>290</v>
      </c>
      <c r="B44" s="117" t="s">
        <v>291</v>
      </c>
      <c r="C44" s="118" t="s">
        <v>375</v>
      </c>
      <c r="D44" s="118" t="s">
        <v>376</v>
      </c>
      <c r="E44" s="118">
        <v>0</v>
      </c>
      <c r="F44" s="118">
        <v>129.99700000000001</v>
      </c>
      <c r="G44" s="118">
        <v>0</v>
      </c>
      <c r="H44" s="118">
        <v>129.99700000000001</v>
      </c>
      <c r="I44" s="118">
        <v>0</v>
      </c>
      <c r="J44" s="118">
        <v>0</v>
      </c>
    </row>
    <row r="45" spans="1:10" ht="22" x14ac:dyDescent="0.35">
      <c r="A45" s="117" t="s">
        <v>292</v>
      </c>
      <c r="B45" s="117" t="s">
        <v>293</v>
      </c>
      <c r="C45" s="118">
        <v>0</v>
      </c>
      <c r="D45" s="118" t="s">
        <v>377</v>
      </c>
      <c r="E45" s="118">
        <v>0</v>
      </c>
      <c r="F45" s="118" t="s">
        <v>377</v>
      </c>
      <c r="G45" s="118">
        <v>0</v>
      </c>
      <c r="H45" s="118" t="s">
        <v>377</v>
      </c>
      <c r="I45" s="118">
        <v>0</v>
      </c>
      <c r="J45" s="118">
        <v>0</v>
      </c>
    </row>
    <row r="46" spans="1:10" ht="32.5" x14ac:dyDescent="0.35">
      <c r="A46" s="117" t="s">
        <v>294</v>
      </c>
      <c r="B46" s="117" t="s">
        <v>295</v>
      </c>
      <c r="C46" s="118" t="s">
        <v>378</v>
      </c>
      <c r="D46" s="118" t="s">
        <v>379</v>
      </c>
      <c r="E46" s="118" t="s">
        <v>380</v>
      </c>
      <c r="F46" s="118">
        <v>0</v>
      </c>
      <c r="G46" s="118" t="s">
        <v>380</v>
      </c>
      <c r="H46" s="118">
        <v>0</v>
      </c>
      <c r="I46" s="118">
        <v>0</v>
      </c>
      <c r="J46" s="118">
        <v>0</v>
      </c>
    </row>
    <row r="47" spans="1:10" ht="22" x14ac:dyDescent="0.35">
      <c r="A47" s="117" t="s">
        <v>296</v>
      </c>
      <c r="B47" s="117" t="s">
        <v>297</v>
      </c>
      <c r="C47" s="118" t="s">
        <v>381</v>
      </c>
      <c r="D47" s="118" t="s">
        <v>382</v>
      </c>
      <c r="E47" s="118">
        <v>0</v>
      </c>
      <c r="F47" s="118" t="s">
        <v>383</v>
      </c>
      <c r="G47" s="118">
        <v>0</v>
      </c>
      <c r="H47" s="118" t="s">
        <v>383</v>
      </c>
      <c r="I47" s="118">
        <v>0</v>
      </c>
      <c r="J47" s="118">
        <v>0</v>
      </c>
    </row>
    <row r="48" spans="1:10" ht="22" x14ac:dyDescent="0.35">
      <c r="A48" s="117" t="s">
        <v>298</v>
      </c>
      <c r="B48" s="117" t="s">
        <v>56</v>
      </c>
      <c r="C48" s="118" t="s">
        <v>384</v>
      </c>
      <c r="D48" s="118" t="s">
        <v>384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8">
        <v>0</v>
      </c>
    </row>
    <row r="49" spans="1:10" ht="22" x14ac:dyDescent="0.35">
      <c r="A49" s="126" t="s">
        <v>212</v>
      </c>
      <c r="B49" s="127"/>
      <c r="C49" s="118" t="s">
        <v>557</v>
      </c>
      <c r="D49" s="118" t="s">
        <v>385</v>
      </c>
      <c r="E49" s="118" t="s">
        <v>380</v>
      </c>
      <c r="F49" s="118" t="s">
        <v>558</v>
      </c>
      <c r="G49" s="118" t="s">
        <v>380</v>
      </c>
      <c r="H49" s="118" t="s">
        <v>558</v>
      </c>
      <c r="I49" s="118">
        <v>0</v>
      </c>
      <c r="J49" s="118">
        <v>0</v>
      </c>
    </row>
    <row r="50" spans="1:10" ht="32.5" x14ac:dyDescent="0.35">
      <c r="A50" s="117" t="s">
        <v>57</v>
      </c>
      <c r="B50" s="117" t="s">
        <v>58</v>
      </c>
      <c r="C50" s="118">
        <v>526.928</v>
      </c>
      <c r="D50" s="118" t="s">
        <v>386</v>
      </c>
      <c r="E50" s="118">
        <v>0</v>
      </c>
      <c r="F50" s="118" t="s">
        <v>387</v>
      </c>
      <c r="G50" s="118">
        <v>0</v>
      </c>
      <c r="H50" s="118">
        <v>0</v>
      </c>
      <c r="I50" s="118">
        <v>0</v>
      </c>
      <c r="J50" s="118" t="s">
        <v>387</v>
      </c>
    </row>
    <row r="51" spans="1:10" ht="22" x14ac:dyDescent="0.35">
      <c r="A51" s="117" t="s">
        <v>59</v>
      </c>
      <c r="B51" s="117" t="s">
        <v>60</v>
      </c>
      <c r="C51" s="118" t="s">
        <v>388</v>
      </c>
      <c r="D51" s="118" t="s">
        <v>389</v>
      </c>
      <c r="E51" s="118">
        <v>0</v>
      </c>
      <c r="F51" s="118" t="s">
        <v>390</v>
      </c>
      <c r="G51" s="118">
        <v>0</v>
      </c>
      <c r="H51" s="118">
        <v>0</v>
      </c>
      <c r="I51" s="118">
        <v>0</v>
      </c>
      <c r="J51" s="118" t="s">
        <v>390</v>
      </c>
    </row>
    <row r="52" spans="1:10" ht="22" x14ac:dyDescent="0.35">
      <c r="A52" s="117" t="s">
        <v>61</v>
      </c>
      <c r="B52" s="117" t="s">
        <v>62</v>
      </c>
      <c r="C52" s="118">
        <v>0</v>
      </c>
      <c r="D52" s="118" t="s">
        <v>391</v>
      </c>
      <c r="E52" s="118">
        <v>0</v>
      </c>
      <c r="F52" s="118" t="s">
        <v>391</v>
      </c>
      <c r="G52" s="118">
        <v>0</v>
      </c>
      <c r="H52" s="118">
        <v>0</v>
      </c>
      <c r="I52" s="118">
        <v>0</v>
      </c>
      <c r="J52" s="118" t="s">
        <v>391</v>
      </c>
    </row>
    <row r="53" spans="1:10" ht="22" x14ac:dyDescent="0.35">
      <c r="A53" s="117" t="s">
        <v>63</v>
      </c>
      <c r="B53" s="117" t="s">
        <v>64</v>
      </c>
      <c r="C53" s="118">
        <v>0</v>
      </c>
      <c r="D53" s="118" t="s">
        <v>392</v>
      </c>
      <c r="E53" s="118">
        <v>0</v>
      </c>
      <c r="F53" s="118" t="s">
        <v>392</v>
      </c>
      <c r="G53" s="118">
        <v>0</v>
      </c>
      <c r="H53" s="118">
        <v>0</v>
      </c>
      <c r="I53" s="118">
        <v>0</v>
      </c>
      <c r="J53" s="118" t="s">
        <v>392</v>
      </c>
    </row>
    <row r="54" spans="1:10" ht="22" x14ac:dyDescent="0.35">
      <c r="A54" s="117" t="s">
        <v>65</v>
      </c>
      <c r="B54" s="117" t="s">
        <v>66</v>
      </c>
      <c r="C54" s="118">
        <v>0</v>
      </c>
      <c r="D54" s="118" t="s">
        <v>393</v>
      </c>
      <c r="E54" s="118">
        <v>0</v>
      </c>
      <c r="F54" s="118" t="s">
        <v>393</v>
      </c>
      <c r="G54" s="118">
        <v>0</v>
      </c>
      <c r="H54" s="118">
        <v>0</v>
      </c>
      <c r="I54" s="118">
        <v>0</v>
      </c>
      <c r="J54" s="118" t="s">
        <v>393</v>
      </c>
    </row>
    <row r="55" spans="1:10" ht="22" x14ac:dyDescent="0.35">
      <c r="A55" s="117" t="s">
        <v>67</v>
      </c>
      <c r="B55" s="117" t="s">
        <v>68</v>
      </c>
      <c r="C55" s="118">
        <v>0</v>
      </c>
      <c r="D55" s="118" t="s">
        <v>394</v>
      </c>
      <c r="E55" s="118">
        <v>0</v>
      </c>
      <c r="F55" s="118" t="s">
        <v>394</v>
      </c>
      <c r="G55" s="118">
        <v>0</v>
      </c>
      <c r="H55" s="118">
        <v>0</v>
      </c>
      <c r="I55" s="118">
        <v>0</v>
      </c>
      <c r="J55" s="118" t="s">
        <v>394</v>
      </c>
    </row>
    <row r="56" spans="1:10" ht="22" x14ac:dyDescent="0.35">
      <c r="A56" s="117" t="s">
        <v>69</v>
      </c>
      <c r="B56" s="117" t="s">
        <v>70</v>
      </c>
      <c r="C56" s="118">
        <v>0</v>
      </c>
      <c r="D56" s="118" t="s">
        <v>395</v>
      </c>
      <c r="E56" s="118">
        <v>0</v>
      </c>
      <c r="F56" s="118" t="s">
        <v>395</v>
      </c>
      <c r="G56" s="118">
        <v>0</v>
      </c>
      <c r="H56" s="118">
        <v>0</v>
      </c>
      <c r="I56" s="118">
        <v>0</v>
      </c>
      <c r="J56" s="118" t="s">
        <v>395</v>
      </c>
    </row>
    <row r="57" spans="1:10" ht="22" x14ac:dyDescent="0.35">
      <c r="A57" s="117" t="s">
        <v>71</v>
      </c>
      <c r="B57" s="117" t="s">
        <v>200</v>
      </c>
      <c r="C57" s="118">
        <v>16.088999999999999</v>
      </c>
      <c r="D57" s="118" t="s">
        <v>396</v>
      </c>
      <c r="E57" s="118">
        <v>0</v>
      </c>
      <c r="F57" s="118" t="s">
        <v>397</v>
      </c>
      <c r="G57" s="118">
        <v>0</v>
      </c>
      <c r="H57" s="118">
        <v>0</v>
      </c>
      <c r="I57" s="118">
        <v>0</v>
      </c>
      <c r="J57" s="118" t="s">
        <v>397</v>
      </c>
    </row>
    <row r="58" spans="1:10" ht="22" x14ac:dyDescent="0.35">
      <c r="A58" s="117" t="s">
        <v>72</v>
      </c>
      <c r="B58" s="117" t="s">
        <v>73</v>
      </c>
      <c r="C58" s="118">
        <v>0</v>
      </c>
      <c r="D58" s="118" t="s">
        <v>398</v>
      </c>
      <c r="E58" s="118">
        <v>0</v>
      </c>
      <c r="F58" s="118" t="s">
        <v>398</v>
      </c>
      <c r="G58" s="118">
        <v>0</v>
      </c>
      <c r="H58" s="118">
        <v>0</v>
      </c>
      <c r="I58" s="118">
        <v>0</v>
      </c>
      <c r="J58" s="118" t="s">
        <v>398</v>
      </c>
    </row>
    <row r="59" spans="1:10" ht="22" x14ac:dyDescent="0.35">
      <c r="A59" s="117" t="s">
        <v>74</v>
      </c>
      <c r="B59" s="117" t="s">
        <v>75</v>
      </c>
      <c r="C59" s="118">
        <v>0</v>
      </c>
      <c r="D59" s="118">
        <v>894.92</v>
      </c>
      <c r="E59" s="118">
        <v>0</v>
      </c>
      <c r="F59" s="118">
        <v>894.92</v>
      </c>
      <c r="G59" s="118">
        <v>0</v>
      </c>
      <c r="H59" s="118">
        <v>0</v>
      </c>
      <c r="I59" s="118">
        <v>0</v>
      </c>
      <c r="J59" s="118">
        <v>894.92</v>
      </c>
    </row>
    <row r="60" spans="1:10" ht="22" x14ac:dyDescent="0.35">
      <c r="A60" s="117" t="s">
        <v>76</v>
      </c>
      <c r="B60" s="117" t="s">
        <v>77</v>
      </c>
      <c r="C60" s="118">
        <v>0</v>
      </c>
      <c r="D60" s="118" t="s">
        <v>399</v>
      </c>
      <c r="E60" s="118">
        <v>0</v>
      </c>
      <c r="F60" s="118" t="s">
        <v>399</v>
      </c>
      <c r="G60" s="118">
        <v>0</v>
      </c>
      <c r="H60" s="118">
        <v>0</v>
      </c>
      <c r="I60" s="118">
        <v>0</v>
      </c>
      <c r="J60" s="118" t="s">
        <v>399</v>
      </c>
    </row>
    <row r="61" spans="1:10" ht="22" x14ac:dyDescent="0.35">
      <c r="A61" s="117" t="s">
        <v>78</v>
      </c>
      <c r="B61" s="117" t="s">
        <v>79</v>
      </c>
      <c r="C61" s="118">
        <v>0</v>
      </c>
      <c r="D61" s="118" t="s">
        <v>400</v>
      </c>
      <c r="E61" s="118">
        <v>0</v>
      </c>
      <c r="F61" s="118" t="s">
        <v>400</v>
      </c>
      <c r="G61" s="118">
        <v>0</v>
      </c>
      <c r="H61" s="118">
        <v>0</v>
      </c>
      <c r="I61" s="118">
        <v>0</v>
      </c>
      <c r="J61" s="118" t="s">
        <v>400</v>
      </c>
    </row>
    <row r="62" spans="1:10" ht="22" x14ac:dyDescent="0.35">
      <c r="A62" s="117" t="s">
        <v>80</v>
      </c>
      <c r="B62" s="117" t="s">
        <v>81</v>
      </c>
      <c r="C62" s="118">
        <v>39.94</v>
      </c>
      <c r="D62" s="118" t="s">
        <v>401</v>
      </c>
      <c r="E62" s="118">
        <v>0</v>
      </c>
      <c r="F62" s="118" t="s">
        <v>537</v>
      </c>
      <c r="G62" s="118">
        <v>0</v>
      </c>
      <c r="H62" s="118">
        <v>0</v>
      </c>
      <c r="I62" s="118">
        <v>0</v>
      </c>
      <c r="J62" s="118" t="s">
        <v>537</v>
      </c>
    </row>
    <row r="63" spans="1:10" ht="22" x14ac:dyDescent="0.35">
      <c r="A63" s="117" t="s">
        <v>82</v>
      </c>
      <c r="B63" s="117" t="s">
        <v>83</v>
      </c>
      <c r="C63" s="118">
        <v>0</v>
      </c>
      <c r="D63" s="118" t="s">
        <v>402</v>
      </c>
      <c r="E63" s="118">
        <v>0</v>
      </c>
      <c r="F63" s="118" t="s">
        <v>402</v>
      </c>
      <c r="G63" s="118">
        <v>0</v>
      </c>
      <c r="H63" s="118">
        <v>0</v>
      </c>
      <c r="I63" s="118">
        <v>0</v>
      </c>
      <c r="J63" s="118" t="s">
        <v>402</v>
      </c>
    </row>
    <row r="64" spans="1:10" ht="22" x14ac:dyDescent="0.35">
      <c r="A64" s="117" t="s">
        <v>181</v>
      </c>
      <c r="B64" s="117" t="s">
        <v>56</v>
      </c>
      <c r="C64" s="118">
        <v>0</v>
      </c>
      <c r="D64" s="118" t="s">
        <v>494</v>
      </c>
      <c r="E64" s="118">
        <v>0</v>
      </c>
      <c r="F64" s="118" t="s">
        <v>494</v>
      </c>
      <c r="G64" s="118">
        <v>0</v>
      </c>
      <c r="H64" s="118">
        <v>0</v>
      </c>
      <c r="I64" s="118">
        <v>0</v>
      </c>
      <c r="J64" s="118" t="s">
        <v>494</v>
      </c>
    </row>
    <row r="65" spans="1:10" ht="32.5" x14ac:dyDescent="0.35">
      <c r="A65" s="117" t="s">
        <v>84</v>
      </c>
      <c r="B65" s="117" t="s">
        <v>85</v>
      </c>
      <c r="C65" s="118">
        <v>0</v>
      </c>
      <c r="D65" s="118" t="s">
        <v>403</v>
      </c>
      <c r="E65" s="118">
        <v>0</v>
      </c>
      <c r="F65" s="118" t="s">
        <v>403</v>
      </c>
      <c r="G65" s="118">
        <v>0</v>
      </c>
      <c r="H65" s="118">
        <v>0</v>
      </c>
      <c r="I65" s="118">
        <v>0</v>
      </c>
      <c r="J65" s="118" t="s">
        <v>403</v>
      </c>
    </row>
    <row r="66" spans="1:10" ht="43" x14ac:dyDescent="0.35">
      <c r="A66" s="117" t="s">
        <v>299</v>
      </c>
      <c r="B66" s="117" t="s">
        <v>300</v>
      </c>
      <c r="C66" s="118">
        <v>0</v>
      </c>
      <c r="D66" s="118" t="s">
        <v>404</v>
      </c>
      <c r="E66" s="118">
        <v>0</v>
      </c>
      <c r="F66" s="118" t="s">
        <v>404</v>
      </c>
      <c r="G66" s="118">
        <v>0</v>
      </c>
      <c r="H66" s="118">
        <v>0</v>
      </c>
      <c r="I66" s="118">
        <v>0</v>
      </c>
      <c r="J66" s="118" t="s">
        <v>404</v>
      </c>
    </row>
    <row r="67" spans="1:10" ht="22" x14ac:dyDescent="0.35">
      <c r="A67" s="117" t="s">
        <v>405</v>
      </c>
      <c r="B67" s="117" t="s">
        <v>406</v>
      </c>
      <c r="C67" s="118" t="s">
        <v>407</v>
      </c>
      <c r="D67" s="118" t="s">
        <v>408</v>
      </c>
      <c r="E67" s="118">
        <v>0</v>
      </c>
      <c r="F67" s="118" t="s">
        <v>409</v>
      </c>
      <c r="G67" s="118">
        <v>0</v>
      </c>
      <c r="H67" s="118">
        <v>0</v>
      </c>
      <c r="I67" s="118">
        <v>0</v>
      </c>
      <c r="J67" s="118" t="s">
        <v>409</v>
      </c>
    </row>
    <row r="68" spans="1:10" ht="22" x14ac:dyDescent="0.35">
      <c r="A68" s="117" t="s">
        <v>301</v>
      </c>
      <c r="B68" s="117" t="s">
        <v>302</v>
      </c>
      <c r="C68" s="118" t="s">
        <v>410</v>
      </c>
      <c r="D68" s="118" t="s">
        <v>411</v>
      </c>
      <c r="E68" s="118" t="s">
        <v>412</v>
      </c>
      <c r="F68" s="118">
        <v>0</v>
      </c>
      <c r="G68" s="118">
        <v>0</v>
      </c>
      <c r="H68" s="118">
        <v>0</v>
      </c>
      <c r="I68" s="118" t="s">
        <v>412</v>
      </c>
      <c r="J68" s="118">
        <v>0</v>
      </c>
    </row>
    <row r="69" spans="1:10" ht="22" x14ac:dyDescent="0.35">
      <c r="A69" s="126" t="s">
        <v>212</v>
      </c>
      <c r="B69" s="127"/>
      <c r="C69" s="118" t="s">
        <v>559</v>
      </c>
      <c r="D69" s="118" t="s">
        <v>495</v>
      </c>
      <c r="E69" s="118" t="s">
        <v>412</v>
      </c>
      <c r="F69" s="118" t="s">
        <v>560</v>
      </c>
      <c r="G69" s="118">
        <v>0</v>
      </c>
      <c r="H69" s="118">
        <v>0</v>
      </c>
      <c r="I69" s="118" t="s">
        <v>412</v>
      </c>
      <c r="J69" s="118" t="s">
        <v>560</v>
      </c>
    </row>
    <row r="70" spans="1:10" ht="22" x14ac:dyDescent="0.35">
      <c r="A70" s="117" t="s">
        <v>86</v>
      </c>
      <c r="B70" s="117" t="s">
        <v>87</v>
      </c>
      <c r="C70" s="118" t="s">
        <v>561</v>
      </c>
      <c r="D70" s="118">
        <v>784.29100000000005</v>
      </c>
      <c r="E70" s="118" t="s">
        <v>538</v>
      </c>
      <c r="F70" s="118">
        <v>0</v>
      </c>
      <c r="G70" s="118">
        <v>0</v>
      </c>
      <c r="H70" s="118">
        <v>0</v>
      </c>
      <c r="I70" s="118" t="s">
        <v>538</v>
      </c>
      <c r="J70" s="118">
        <v>0</v>
      </c>
    </row>
    <row r="71" spans="1:10" ht="22" x14ac:dyDescent="0.35">
      <c r="A71" s="117" t="s">
        <v>88</v>
      </c>
      <c r="B71" s="117" t="s">
        <v>89</v>
      </c>
      <c r="C71" s="118" t="s">
        <v>562</v>
      </c>
      <c r="D71" s="118">
        <v>145.40100000000001</v>
      </c>
      <c r="E71" s="118" t="s">
        <v>539</v>
      </c>
      <c r="F71" s="118">
        <v>0</v>
      </c>
      <c r="G71" s="118">
        <v>0</v>
      </c>
      <c r="H71" s="118">
        <v>0</v>
      </c>
      <c r="I71" s="118" t="s">
        <v>539</v>
      </c>
      <c r="J71" s="118">
        <v>0</v>
      </c>
    </row>
    <row r="72" spans="1:10" ht="22" x14ac:dyDescent="0.35">
      <c r="A72" s="117" t="s">
        <v>90</v>
      </c>
      <c r="B72" s="117" t="s">
        <v>91</v>
      </c>
      <c r="C72" s="118" t="s">
        <v>415</v>
      </c>
      <c r="D72" s="118">
        <v>315.62700000000001</v>
      </c>
      <c r="E72" s="118" t="s">
        <v>416</v>
      </c>
      <c r="F72" s="118">
        <v>0</v>
      </c>
      <c r="G72" s="118">
        <v>0</v>
      </c>
      <c r="H72" s="118">
        <v>0</v>
      </c>
      <c r="I72" s="118" t="s">
        <v>416</v>
      </c>
      <c r="J72" s="118">
        <v>0</v>
      </c>
    </row>
    <row r="73" spans="1:10" ht="32.5" x14ac:dyDescent="0.35">
      <c r="A73" s="117" t="s">
        <v>92</v>
      </c>
      <c r="B73" s="117" t="s">
        <v>93</v>
      </c>
      <c r="C73" s="118" t="s">
        <v>417</v>
      </c>
      <c r="D73" s="118" t="s">
        <v>418</v>
      </c>
      <c r="E73" s="118" t="s">
        <v>419</v>
      </c>
      <c r="F73" s="118">
        <v>0</v>
      </c>
      <c r="G73" s="118">
        <v>0</v>
      </c>
      <c r="H73" s="118">
        <v>0</v>
      </c>
      <c r="I73" s="118" t="s">
        <v>419</v>
      </c>
      <c r="J73" s="118">
        <v>0</v>
      </c>
    </row>
    <row r="74" spans="1:10" ht="22" x14ac:dyDescent="0.35">
      <c r="A74" s="117" t="s">
        <v>94</v>
      </c>
      <c r="B74" s="117" t="s">
        <v>95</v>
      </c>
      <c r="C74" s="118" t="s">
        <v>420</v>
      </c>
      <c r="D74" s="118">
        <v>0</v>
      </c>
      <c r="E74" s="118" t="s">
        <v>420</v>
      </c>
      <c r="F74" s="118">
        <v>0</v>
      </c>
      <c r="G74" s="118">
        <v>0</v>
      </c>
      <c r="H74" s="118">
        <v>0</v>
      </c>
      <c r="I74" s="118" t="s">
        <v>420</v>
      </c>
      <c r="J74" s="118">
        <v>0</v>
      </c>
    </row>
    <row r="75" spans="1:10" ht="22" x14ac:dyDescent="0.35">
      <c r="A75" s="117" t="s">
        <v>96</v>
      </c>
      <c r="B75" s="117" t="s">
        <v>97</v>
      </c>
      <c r="C75" s="118" t="s">
        <v>540</v>
      </c>
      <c r="D75" s="118">
        <v>0</v>
      </c>
      <c r="E75" s="118" t="s">
        <v>540</v>
      </c>
      <c r="F75" s="118">
        <v>0</v>
      </c>
      <c r="G75" s="118">
        <v>0</v>
      </c>
      <c r="H75" s="118">
        <v>0</v>
      </c>
      <c r="I75" s="118" t="s">
        <v>540</v>
      </c>
      <c r="J75" s="118">
        <v>0</v>
      </c>
    </row>
    <row r="76" spans="1:10" ht="22" x14ac:dyDescent="0.35">
      <c r="A76" s="117" t="s">
        <v>98</v>
      </c>
      <c r="B76" s="117" t="s">
        <v>99</v>
      </c>
      <c r="C76" s="118" t="s">
        <v>421</v>
      </c>
      <c r="D76" s="118">
        <v>0</v>
      </c>
      <c r="E76" s="118" t="s">
        <v>421</v>
      </c>
      <c r="F76" s="118">
        <v>0</v>
      </c>
      <c r="G76" s="118">
        <v>0</v>
      </c>
      <c r="H76" s="118">
        <v>0</v>
      </c>
      <c r="I76" s="118" t="s">
        <v>421</v>
      </c>
      <c r="J76" s="118">
        <v>0</v>
      </c>
    </row>
    <row r="77" spans="1:10" ht="43" x14ac:dyDescent="0.35">
      <c r="A77" s="117" t="s">
        <v>192</v>
      </c>
      <c r="B77" s="117" t="s">
        <v>193</v>
      </c>
      <c r="C77" s="118" t="s">
        <v>422</v>
      </c>
      <c r="D77" s="118">
        <v>0</v>
      </c>
      <c r="E77" s="118" t="s">
        <v>422</v>
      </c>
      <c r="F77" s="118">
        <v>0</v>
      </c>
      <c r="G77" s="118">
        <v>0</v>
      </c>
      <c r="H77" s="118">
        <v>0</v>
      </c>
      <c r="I77" s="118" t="s">
        <v>422</v>
      </c>
      <c r="J77" s="118">
        <v>0</v>
      </c>
    </row>
    <row r="78" spans="1:10" ht="43" x14ac:dyDescent="0.35">
      <c r="A78" s="117" t="s">
        <v>194</v>
      </c>
      <c r="B78" s="117" t="s">
        <v>195</v>
      </c>
      <c r="C78" s="118" t="s">
        <v>423</v>
      </c>
      <c r="D78" s="118">
        <v>0</v>
      </c>
      <c r="E78" s="118" t="s">
        <v>423</v>
      </c>
      <c r="F78" s="118">
        <v>0</v>
      </c>
      <c r="G78" s="118">
        <v>0</v>
      </c>
      <c r="H78" s="118">
        <v>0</v>
      </c>
      <c r="I78" s="118" t="s">
        <v>423</v>
      </c>
      <c r="J78" s="118">
        <v>0</v>
      </c>
    </row>
    <row r="79" spans="1:10" ht="32.5" x14ac:dyDescent="0.35">
      <c r="A79" s="117" t="s">
        <v>100</v>
      </c>
      <c r="B79" s="117" t="s">
        <v>101</v>
      </c>
      <c r="C79" s="118" t="s">
        <v>541</v>
      </c>
      <c r="D79" s="118">
        <v>0</v>
      </c>
      <c r="E79" s="118" t="s">
        <v>541</v>
      </c>
      <c r="F79" s="118">
        <v>0</v>
      </c>
      <c r="G79" s="118">
        <v>0</v>
      </c>
      <c r="H79" s="118">
        <v>0</v>
      </c>
      <c r="I79" s="118" t="s">
        <v>541</v>
      </c>
      <c r="J79" s="118">
        <v>0</v>
      </c>
    </row>
    <row r="80" spans="1:10" ht="32.5" x14ac:dyDescent="0.35">
      <c r="A80" s="117" t="s">
        <v>102</v>
      </c>
      <c r="B80" s="117" t="s">
        <v>103</v>
      </c>
      <c r="C80" s="118" t="s">
        <v>424</v>
      </c>
      <c r="D80" s="118">
        <v>315.98899999999998</v>
      </c>
      <c r="E80" s="118" t="s">
        <v>542</v>
      </c>
      <c r="F80" s="118">
        <v>0</v>
      </c>
      <c r="G80" s="118">
        <v>0</v>
      </c>
      <c r="H80" s="118">
        <v>0</v>
      </c>
      <c r="I80" s="118" t="s">
        <v>542</v>
      </c>
      <c r="J80" s="118">
        <v>0</v>
      </c>
    </row>
    <row r="81" spans="1:10" ht="43" x14ac:dyDescent="0.35">
      <c r="A81" s="117" t="s">
        <v>104</v>
      </c>
      <c r="B81" s="117" t="s">
        <v>105</v>
      </c>
      <c r="C81" s="118" t="s">
        <v>563</v>
      </c>
      <c r="D81" s="118" t="s">
        <v>564</v>
      </c>
      <c r="E81" s="118" t="s">
        <v>543</v>
      </c>
      <c r="F81" s="118">
        <v>0</v>
      </c>
      <c r="G81" s="118">
        <v>0</v>
      </c>
      <c r="H81" s="118">
        <v>0</v>
      </c>
      <c r="I81" s="118" t="s">
        <v>543</v>
      </c>
      <c r="J81" s="118">
        <v>0</v>
      </c>
    </row>
    <row r="82" spans="1:10" ht="43" x14ac:dyDescent="0.35">
      <c r="A82" s="117" t="s">
        <v>106</v>
      </c>
      <c r="B82" s="117" t="s">
        <v>107</v>
      </c>
      <c r="C82" s="118" t="s">
        <v>565</v>
      </c>
      <c r="D82" s="118" t="s">
        <v>425</v>
      </c>
      <c r="E82" s="118" t="s">
        <v>544</v>
      </c>
      <c r="F82" s="118">
        <v>0</v>
      </c>
      <c r="G82" s="118">
        <v>0</v>
      </c>
      <c r="H82" s="118">
        <v>0</v>
      </c>
      <c r="I82" s="118" t="s">
        <v>544</v>
      </c>
      <c r="J82" s="118">
        <v>0</v>
      </c>
    </row>
    <row r="83" spans="1:10" ht="53.5" x14ac:dyDescent="0.35">
      <c r="A83" s="117" t="s">
        <v>108</v>
      </c>
      <c r="B83" s="117" t="s">
        <v>109</v>
      </c>
      <c r="C83" s="118" t="s">
        <v>426</v>
      </c>
      <c r="D83" s="118">
        <v>36.764000000000003</v>
      </c>
      <c r="E83" s="118" t="s">
        <v>427</v>
      </c>
      <c r="F83" s="118">
        <v>0</v>
      </c>
      <c r="G83" s="118">
        <v>0</v>
      </c>
      <c r="H83" s="118">
        <v>0</v>
      </c>
      <c r="I83" s="118" t="s">
        <v>427</v>
      </c>
      <c r="J83" s="118">
        <v>0</v>
      </c>
    </row>
    <row r="84" spans="1:10" ht="43" x14ac:dyDescent="0.35">
      <c r="A84" s="117" t="s">
        <v>110</v>
      </c>
      <c r="B84" s="117" t="s">
        <v>111</v>
      </c>
      <c r="C84" s="118" t="s">
        <v>428</v>
      </c>
      <c r="D84" s="118">
        <v>0</v>
      </c>
      <c r="E84" s="118" t="s">
        <v>428</v>
      </c>
      <c r="F84" s="118">
        <v>0</v>
      </c>
      <c r="G84" s="118">
        <v>0</v>
      </c>
      <c r="H84" s="118">
        <v>0</v>
      </c>
      <c r="I84" s="118" t="s">
        <v>428</v>
      </c>
      <c r="J84" s="118">
        <v>0</v>
      </c>
    </row>
    <row r="85" spans="1:10" ht="22" x14ac:dyDescent="0.35">
      <c r="A85" s="117" t="s">
        <v>112</v>
      </c>
      <c r="B85" s="117" t="s">
        <v>113</v>
      </c>
      <c r="C85" s="118">
        <v>940</v>
      </c>
      <c r="D85" s="118">
        <v>0</v>
      </c>
      <c r="E85" s="118">
        <v>940</v>
      </c>
      <c r="F85" s="118">
        <v>0</v>
      </c>
      <c r="G85" s="118">
        <v>0</v>
      </c>
      <c r="H85" s="118">
        <v>0</v>
      </c>
      <c r="I85" s="118">
        <v>940</v>
      </c>
      <c r="J85" s="118">
        <v>0</v>
      </c>
    </row>
    <row r="86" spans="1:10" ht="32.5" x14ac:dyDescent="0.35">
      <c r="A86" s="117" t="s">
        <v>114</v>
      </c>
      <c r="B86" s="117" t="s">
        <v>115</v>
      </c>
      <c r="C86" s="118" t="s">
        <v>429</v>
      </c>
      <c r="D86" s="118">
        <v>97.135999999999996</v>
      </c>
      <c r="E86" s="118" t="s">
        <v>430</v>
      </c>
      <c r="F86" s="118">
        <v>0</v>
      </c>
      <c r="G86" s="118">
        <v>0</v>
      </c>
      <c r="H86" s="118">
        <v>0</v>
      </c>
      <c r="I86" s="118" t="s">
        <v>430</v>
      </c>
      <c r="J86" s="118">
        <v>0</v>
      </c>
    </row>
    <row r="87" spans="1:10" ht="32.5" x14ac:dyDescent="0.35">
      <c r="A87" s="117" t="s">
        <v>116</v>
      </c>
      <c r="B87" s="117" t="s">
        <v>117</v>
      </c>
      <c r="C87" s="118" t="s">
        <v>431</v>
      </c>
      <c r="D87" s="118">
        <v>0</v>
      </c>
      <c r="E87" s="118" t="s">
        <v>431</v>
      </c>
      <c r="F87" s="118">
        <v>0</v>
      </c>
      <c r="G87" s="118">
        <v>0</v>
      </c>
      <c r="H87" s="118">
        <v>0</v>
      </c>
      <c r="I87" s="118" t="s">
        <v>431</v>
      </c>
      <c r="J87" s="118">
        <v>0</v>
      </c>
    </row>
    <row r="88" spans="1:10" ht="22" x14ac:dyDescent="0.35">
      <c r="A88" s="117" t="s">
        <v>118</v>
      </c>
      <c r="B88" s="117" t="s">
        <v>119</v>
      </c>
      <c r="C88" s="118" t="s">
        <v>566</v>
      </c>
      <c r="D88" s="118">
        <v>385.88400000000001</v>
      </c>
      <c r="E88" s="118" t="s">
        <v>545</v>
      </c>
      <c r="F88" s="118">
        <v>0</v>
      </c>
      <c r="G88" s="118">
        <v>0</v>
      </c>
      <c r="H88" s="118">
        <v>0</v>
      </c>
      <c r="I88" s="118" t="s">
        <v>545</v>
      </c>
      <c r="J88" s="118">
        <v>0</v>
      </c>
    </row>
    <row r="89" spans="1:10" ht="22" x14ac:dyDescent="0.35">
      <c r="A89" s="117" t="s">
        <v>120</v>
      </c>
      <c r="B89" s="117" t="s">
        <v>121</v>
      </c>
      <c r="C89" s="118" t="s">
        <v>567</v>
      </c>
      <c r="D89" s="118">
        <v>944.07299999999998</v>
      </c>
      <c r="E89" s="118" t="s">
        <v>546</v>
      </c>
      <c r="F89" s="118">
        <v>0</v>
      </c>
      <c r="G89" s="118">
        <v>0</v>
      </c>
      <c r="H89" s="118">
        <v>0</v>
      </c>
      <c r="I89" s="118" t="s">
        <v>546</v>
      </c>
      <c r="J89" s="118">
        <v>0</v>
      </c>
    </row>
    <row r="90" spans="1:10" ht="22" x14ac:dyDescent="0.35">
      <c r="A90" s="117" t="s">
        <v>122</v>
      </c>
      <c r="B90" s="117" t="s">
        <v>123</v>
      </c>
      <c r="C90" s="118" t="s">
        <v>432</v>
      </c>
      <c r="D90" s="118">
        <v>0</v>
      </c>
      <c r="E90" s="118" t="s">
        <v>432</v>
      </c>
      <c r="F90" s="118">
        <v>0</v>
      </c>
      <c r="G90" s="118">
        <v>0</v>
      </c>
      <c r="H90" s="118">
        <v>0</v>
      </c>
      <c r="I90" s="118" t="s">
        <v>432</v>
      </c>
      <c r="J90" s="118">
        <v>0</v>
      </c>
    </row>
    <row r="91" spans="1:10" ht="22" x14ac:dyDescent="0.35">
      <c r="A91" s="117" t="s">
        <v>124</v>
      </c>
      <c r="B91" s="117" t="s">
        <v>125</v>
      </c>
      <c r="C91" s="118" t="s">
        <v>433</v>
      </c>
      <c r="D91" s="118">
        <v>651.35</v>
      </c>
      <c r="E91" s="118" t="s">
        <v>434</v>
      </c>
      <c r="F91" s="118">
        <v>0</v>
      </c>
      <c r="G91" s="118">
        <v>0</v>
      </c>
      <c r="H91" s="118">
        <v>0</v>
      </c>
      <c r="I91" s="118" t="s">
        <v>434</v>
      </c>
      <c r="J91" s="118">
        <v>0</v>
      </c>
    </row>
    <row r="92" spans="1:10" ht="22" x14ac:dyDescent="0.35">
      <c r="A92" s="117" t="s">
        <v>126</v>
      </c>
      <c r="B92" s="117" t="s">
        <v>127</v>
      </c>
      <c r="C92" s="118" t="s">
        <v>435</v>
      </c>
      <c r="D92" s="118">
        <v>0</v>
      </c>
      <c r="E92" s="118" t="s">
        <v>435</v>
      </c>
      <c r="F92" s="118">
        <v>0</v>
      </c>
      <c r="G92" s="118">
        <v>0</v>
      </c>
      <c r="H92" s="118">
        <v>0</v>
      </c>
      <c r="I92" s="118" t="s">
        <v>435</v>
      </c>
      <c r="J92" s="118">
        <v>0</v>
      </c>
    </row>
    <row r="93" spans="1:10" ht="22" x14ac:dyDescent="0.35">
      <c r="A93" s="117" t="s">
        <v>128</v>
      </c>
      <c r="B93" s="117" t="s">
        <v>129</v>
      </c>
      <c r="C93" s="118" t="s">
        <v>436</v>
      </c>
      <c r="D93" s="118">
        <v>275.786</v>
      </c>
      <c r="E93" s="118" t="s">
        <v>437</v>
      </c>
      <c r="F93" s="118">
        <v>0</v>
      </c>
      <c r="G93" s="118">
        <v>0</v>
      </c>
      <c r="H93" s="118">
        <v>0</v>
      </c>
      <c r="I93" s="118" t="s">
        <v>437</v>
      </c>
      <c r="J93" s="118">
        <v>0</v>
      </c>
    </row>
    <row r="94" spans="1:10" ht="22" x14ac:dyDescent="0.35">
      <c r="A94" s="117" t="s">
        <v>130</v>
      </c>
      <c r="B94" s="117" t="s">
        <v>131</v>
      </c>
      <c r="C94" s="118" t="s">
        <v>438</v>
      </c>
      <c r="D94" s="118">
        <v>0</v>
      </c>
      <c r="E94" s="118" t="s">
        <v>438</v>
      </c>
      <c r="F94" s="118">
        <v>0</v>
      </c>
      <c r="G94" s="118">
        <v>0</v>
      </c>
      <c r="H94" s="118">
        <v>0</v>
      </c>
      <c r="I94" s="118" t="s">
        <v>438</v>
      </c>
      <c r="J94" s="118">
        <v>0</v>
      </c>
    </row>
    <row r="95" spans="1:10" ht="22" x14ac:dyDescent="0.35">
      <c r="A95" s="117" t="s">
        <v>132</v>
      </c>
      <c r="B95" s="117" t="s">
        <v>133</v>
      </c>
      <c r="C95" s="118">
        <v>174.184</v>
      </c>
      <c r="D95" s="118">
        <v>0</v>
      </c>
      <c r="E95" s="118">
        <v>174.184</v>
      </c>
      <c r="F95" s="118">
        <v>0</v>
      </c>
      <c r="G95" s="118">
        <v>0</v>
      </c>
      <c r="H95" s="118">
        <v>0</v>
      </c>
      <c r="I95" s="118">
        <v>174.184</v>
      </c>
      <c r="J95" s="118">
        <v>0</v>
      </c>
    </row>
    <row r="96" spans="1:10" ht="22" x14ac:dyDescent="0.35">
      <c r="A96" s="117" t="s">
        <v>134</v>
      </c>
      <c r="B96" s="117" t="s">
        <v>135</v>
      </c>
      <c r="C96" s="118" t="s">
        <v>439</v>
      </c>
      <c r="D96" s="118">
        <v>0</v>
      </c>
      <c r="E96" s="118" t="s">
        <v>439</v>
      </c>
      <c r="F96" s="118">
        <v>0</v>
      </c>
      <c r="G96" s="118">
        <v>0</v>
      </c>
      <c r="H96" s="118">
        <v>0</v>
      </c>
      <c r="I96" s="118" t="s">
        <v>439</v>
      </c>
      <c r="J96" s="118">
        <v>0</v>
      </c>
    </row>
    <row r="97" spans="1:10" ht="22" x14ac:dyDescent="0.35">
      <c r="A97" s="117" t="s">
        <v>136</v>
      </c>
      <c r="B97" s="117" t="s">
        <v>137</v>
      </c>
      <c r="C97" s="118" t="s">
        <v>440</v>
      </c>
      <c r="D97" s="118">
        <v>130.9</v>
      </c>
      <c r="E97" s="118" t="s">
        <v>441</v>
      </c>
      <c r="F97" s="118">
        <v>0</v>
      </c>
      <c r="G97" s="118">
        <v>0</v>
      </c>
      <c r="H97" s="118">
        <v>0</v>
      </c>
      <c r="I97" s="118" t="s">
        <v>441</v>
      </c>
      <c r="J97" s="118">
        <v>0</v>
      </c>
    </row>
    <row r="98" spans="1:10" ht="22" x14ac:dyDescent="0.35">
      <c r="A98" s="117" t="s">
        <v>201</v>
      </c>
      <c r="B98" s="117" t="s">
        <v>202</v>
      </c>
      <c r="C98" s="118">
        <v>37.951000000000001</v>
      </c>
      <c r="D98" s="118">
        <v>0</v>
      </c>
      <c r="E98" s="118">
        <v>37.951000000000001</v>
      </c>
      <c r="F98" s="118">
        <v>0</v>
      </c>
      <c r="G98" s="118">
        <v>0</v>
      </c>
      <c r="H98" s="118">
        <v>0</v>
      </c>
      <c r="I98" s="118">
        <v>37.951000000000001</v>
      </c>
      <c r="J98" s="118">
        <v>0</v>
      </c>
    </row>
    <row r="99" spans="1:10" ht="22" x14ac:dyDescent="0.35">
      <c r="A99" s="117" t="s">
        <v>138</v>
      </c>
      <c r="B99" s="117" t="s">
        <v>139</v>
      </c>
      <c r="C99" s="118">
        <v>990.68100000000004</v>
      </c>
      <c r="D99" s="118">
        <v>0</v>
      </c>
      <c r="E99" s="118">
        <v>990.68100000000004</v>
      </c>
      <c r="F99" s="118">
        <v>0</v>
      </c>
      <c r="G99" s="118">
        <v>0</v>
      </c>
      <c r="H99" s="118">
        <v>0</v>
      </c>
      <c r="I99" s="118">
        <v>990.68100000000004</v>
      </c>
      <c r="J99" s="118">
        <v>0</v>
      </c>
    </row>
    <row r="100" spans="1:10" ht="32.5" x14ac:dyDescent="0.35">
      <c r="A100" s="117" t="s">
        <v>182</v>
      </c>
      <c r="B100" s="117" t="s">
        <v>183</v>
      </c>
      <c r="C100" s="118" t="s">
        <v>442</v>
      </c>
      <c r="D100" s="118">
        <v>1</v>
      </c>
      <c r="E100" s="118" t="s">
        <v>443</v>
      </c>
      <c r="F100" s="118">
        <v>0</v>
      </c>
      <c r="G100" s="118">
        <v>0</v>
      </c>
      <c r="H100" s="118">
        <v>0</v>
      </c>
      <c r="I100" s="118" t="s">
        <v>443</v>
      </c>
      <c r="J100" s="118">
        <v>0</v>
      </c>
    </row>
    <row r="101" spans="1:10" ht="22" x14ac:dyDescent="0.35">
      <c r="A101" s="117" t="s">
        <v>303</v>
      </c>
      <c r="B101" s="117" t="s">
        <v>304</v>
      </c>
      <c r="C101" s="118" t="s">
        <v>496</v>
      </c>
      <c r="D101" s="118" t="s">
        <v>497</v>
      </c>
      <c r="E101" s="118">
        <v>37.286000000000001</v>
      </c>
      <c r="F101" s="118">
        <v>0</v>
      </c>
      <c r="G101" s="118">
        <v>0</v>
      </c>
      <c r="H101" s="118">
        <v>0</v>
      </c>
      <c r="I101" s="118">
        <v>37.286000000000001</v>
      </c>
      <c r="J101" s="118">
        <v>0</v>
      </c>
    </row>
    <row r="102" spans="1:10" ht="22" x14ac:dyDescent="0.35">
      <c r="A102" s="117" t="s">
        <v>140</v>
      </c>
      <c r="B102" s="117" t="s">
        <v>141</v>
      </c>
      <c r="C102" s="118" t="s">
        <v>444</v>
      </c>
      <c r="D102" s="118">
        <v>841.9</v>
      </c>
      <c r="E102" s="118" t="s">
        <v>445</v>
      </c>
      <c r="F102" s="118">
        <v>0</v>
      </c>
      <c r="G102" s="118">
        <v>0</v>
      </c>
      <c r="H102" s="118">
        <v>0</v>
      </c>
      <c r="I102" s="118" t="s">
        <v>445</v>
      </c>
      <c r="J102" s="118">
        <v>0</v>
      </c>
    </row>
    <row r="103" spans="1:10" ht="22" x14ac:dyDescent="0.35">
      <c r="A103" s="117" t="s">
        <v>189</v>
      </c>
      <c r="B103" s="117" t="s">
        <v>190</v>
      </c>
      <c r="C103" s="118" t="s">
        <v>446</v>
      </c>
      <c r="D103" s="118">
        <v>0</v>
      </c>
      <c r="E103" s="118" t="s">
        <v>446</v>
      </c>
      <c r="F103" s="118">
        <v>0</v>
      </c>
      <c r="G103" s="118">
        <v>0</v>
      </c>
      <c r="H103" s="118">
        <v>0</v>
      </c>
      <c r="I103" s="118" t="s">
        <v>446</v>
      </c>
      <c r="J103" s="118">
        <v>0</v>
      </c>
    </row>
    <row r="104" spans="1:10" ht="22" x14ac:dyDescent="0.35">
      <c r="A104" s="117" t="s">
        <v>142</v>
      </c>
      <c r="B104" s="117" t="s">
        <v>143</v>
      </c>
      <c r="C104" s="118" t="s">
        <v>447</v>
      </c>
      <c r="D104" s="118">
        <v>0</v>
      </c>
      <c r="E104" s="118" t="s">
        <v>447</v>
      </c>
      <c r="F104" s="118">
        <v>0</v>
      </c>
      <c r="G104" s="118">
        <v>0</v>
      </c>
      <c r="H104" s="118">
        <v>0</v>
      </c>
      <c r="I104" s="118" t="s">
        <v>447</v>
      </c>
      <c r="J104" s="118">
        <v>0</v>
      </c>
    </row>
    <row r="105" spans="1:10" ht="22" x14ac:dyDescent="0.35">
      <c r="A105" s="117" t="s">
        <v>144</v>
      </c>
      <c r="B105" s="117" t="s">
        <v>145</v>
      </c>
      <c r="C105" s="118" t="s">
        <v>568</v>
      </c>
      <c r="D105" s="118">
        <v>676.73</v>
      </c>
      <c r="E105" s="118" t="s">
        <v>547</v>
      </c>
      <c r="F105" s="118">
        <v>0</v>
      </c>
      <c r="G105" s="118">
        <v>0</v>
      </c>
      <c r="H105" s="118">
        <v>0</v>
      </c>
      <c r="I105" s="118" t="s">
        <v>547</v>
      </c>
      <c r="J105" s="118">
        <v>0</v>
      </c>
    </row>
    <row r="106" spans="1:10" ht="22" x14ac:dyDescent="0.35">
      <c r="A106" s="117" t="s">
        <v>146</v>
      </c>
      <c r="B106" s="117" t="s">
        <v>147</v>
      </c>
      <c r="C106" s="118" t="s">
        <v>448</v>
      </c>
      <c r="D106" s="118">
        <v>630.68700000000001</v>
      </c>
      <c r="E106" s="118" t="s">
        <v>449</v>
      </c>
      <c r="F106" s="118">
        <v>0</v>
      </c>
      <c r="G106" s="118">
        <v>0</v>
      </c>
      <c r="H106" s="118">
        <v>0</v>
      </c>
      <c r="I106" s="118" t="s">
        <v>449</v>
      </c>
      <c r="J106" s="118">
        <v>0</v>
      </c>
    </row>
    <row r="107" spans="1:10" ht="22" x14ac:dyDescent="0.35">
      <c r="A107" s="117" t="s">
        <v>148</v>
      </c>
      <c r="B107" s="117" t="s">
        <v>196</v>
      </c>
      <c r="C107" s="118" t="s">
        <v>450</v>
      </c>
      <c r="D107" s="118">
        <v>0</v>
      </c>
      <c r="E107" s="118" t="s">
        <v>450</v>
      </c>
      <c r="F107" s="118">
        <v>0</v>
      </c>
      <c r="G107" s="118">
        <v>0</v>
      </c>
      <c r="H107" s="118">
        <v>0</v>
      </c>
      <c r="I107" s="118" t="s">
        <v>450</v>
      </c>
      <c r="J107" s="118">
        <v>0</v>
      </c>
    </row>
    <row r="108" spans="1:10" ht="32.5" x14ac:dyDescent="0.35">
      <c r="A108" s="117" t="s">
        <v>149</v>
      </c>
      <c r="B108" s="117" t="s">
        <v>191</v>
      </c>
      <c r="C108" s="118" t="s">
        <v>569</v>
      </c>
      <c r="D108" s="118" t="s">
        <v>451</v>
      </c>
      <c r="E108" s="118" t="s">
        <v>548</v>
      </c>
      <c r="F108" s="118">
        <v>0</v>
      </c>
      <c r="G108" s="118">
        <v>0</v>
      </c>
      <c r="H108" s="118">
        <v>0</v>
      </c>
      <c r="I108" s="118" t="s">
        <v>548</v>
      </c>
      <c r="J108" s="118">
        <v>0</v>
      </c>
    </row>
    <row r="109" spans="1:10" ht="32.5" x14ac:dyDescent="0.35">
      <c r="A109" s="117" t="s">
        <v>150</v>
      </c>
      <c r="B109" s="117" t="s">
        <v>203</v>
      </c>
      <c r="C109" s="118" t="s">
        <v>570</v>
      </c>
      <c r="D109" s="118" t="s">
        <v>571</v>
      </c>
      <c r="E109" s="118" t="s">
        <v>549</v>
      </c>
      <c r="F109" s="118">
        <v>0</v>
      </c>
      <c r="G109" s="118">
        <v>0</v>
      </c>
      <c r="H109" s="118">
        <v>0</v>
      </c>
      <c r="I109" s="118" t="s">
        <v>549</v>
      </c>
      <c r="J109" s="118">
        <v>0</v>
      </c>
    </row>
    <row r="110" spans="1:10" ht="32.5" x14ac:dyDescent="0.35">
      <c r="A110" s="117" t="s">
        <v>151</v>
      </c>
      <c r="B110" s="117" t="s">
        <v>204</v>
      </c>
      <c r="C110" s="118" t="s">
        <v>452</v>
      </c>
      <c r="D110" s="118" t="s">
        <v>453</v>
      </c>
      <c r="E110" s="118" t="s">
        <v>454</v>
      </c>
      <c r="F110" s="118">
        <v>0</v>
      </c>
      <c r="G110" s="118">
        <v>0</v>
      </c>
      <c r="H110" s="118">
        <v>0</v>
      </c>
      <c r="I110" s="118" t="s">
        <v>454</v>
      </c>
      <c r="J110" s="118">
        <v>0</v>
      </c>
    </row>
    <row r="111" spans="1:10" ht="22" x14ac:dyDescent="0.35">
      <c r="A111" s="117" t="s">
        <v>152</v>
      </c>
      <c r="B111" s="117" t="s">
        <v>153</v>
      </c>
      <c r="C111" s="118">
        <v>74.599999999999994</v>
      </c>
      <c r="D111" s="118">
        <v>0</v>
      </c>
      <c r="E111" s="118">
        <v>74.599999999999994</v>
      </c>
      <c r="F111" s="118">
        <v>0</v>
      </c>
      <c r="G111" s="118">
        <v>0</v>
      </c>
      <c r="H111" s="118">
        <v>0</v>
      </c>
      <c r="I111" s="118">
        <v>74.599999999999994</v>
      </c>
      <c r="J111" s="118">
        <v>0</v>
      </c>
    </row>
    <row r="112" spans="1:10" ht="22" x14ac:dyDescent="0.35">
      <c r="A112" s="117" t="s">
        <v>154</v>
      </c>
      <c r="B112" s="117" t="s">
        <v>155</v>
      </c>
      <c r="C112" s="118" t="s">
        <v>455</v>
      </c>
      <c r="D112" s="118">
        <v>0</v>
      </c>
      <c r="E112" s="118" t="s">
        <v>455</v>
      </c>
      <c r="F112" s="118">
        <v>0</v>
      </c>
      <c r="G112" s="118">
        <v>0</v>
      </c>
      <c r="H112" s="118">
        <v>0</v>
      </c>
      <c r="I112" s="118" t="s">
        <v>455</v>
      </c>
      <c r="J112" s="118">
        <v>0</v>
      </c>
    </row>
    <row r="113" spans="1:10" ht="22" x14ac:dyDescent="0.35">
      <c r="A113" s="117" t="s">
        <v>156</v>
      </c>
      <c r="B113" s="117" t="s">
        <v>157</v>
      </c>
      <c r="C113" s="118" t="s">
        <v>550</v>
      </c>
      <c r="D113" s="118">
        <v>0</v>
      </c>
      <c r="E113" s="118" t="s">
        <v>550</v>
      </c>
      <c r="F113" s="118">
        <v>0</v>
      </c>
      <c r="G113" s="118">
        <v>0</v>
      </c>
      <c r="H113" s="118">
        <v>0</v>
      </c>
      <c r="I113" s="118" t="s">
        <v>550</v>
      </c>
      <c r="J113" s="118">
        <v>0</v>
      </c>
    </row>
    <row r="114" spans="1:10" ht="32.5" x14ac:dyDescent="0.35">
      <c r="A114" s="117" t="s">
        <v>158</v>
      </c>
      <c r="B114" s="117" t="s">
        <v>205</v>
      </c>
      <c r="C114" s="118" t="s">
        <v>456</v>
      </c>
      <c r="D114" s="118">
        <v>0</v>
      </c>
      <c r="E114" s="118" t="s">
        <v>456</v>
      </c>
      <c r="F114" s="118">
        <v>0</v>
      </c>
      <c r="G114" s="118">
        <v>0</v>
      </c>
      <c r="H114" s="118">
        <v>0</v>
      </c>
      <c r="I114" s="118" t="s">
        <v>456</v>
      </c>
      <c r="J114" s="118">
        <v>0</v>
      </c>
    </row>
    <row r="115" spans="1:10" ht="32.5" x14ac:dyDescent="0.35">
      <c r="A115" s="117" t="s">
        <v>159</v>
      </c>
      <c r="B115" s="117" t="s">
        <v>160</v>
      </c>
      <c r="C115" s="118" t="s">
        <v>551</v>
      </c>
      <c r="D115" s="118">
        <v>0</v>
      </c>
      <c r="E115" s="118" t="s">
        <v>551</v>
      </c>
      <c r="F115" s="118">
        <v>0</v>
      </c>
      <c r="G115" s="118">
        <v>0</v>
      </c>
      <c r="H115" s="118">
        <v>0</v>
      </c>
      <c r="I115" s="118" t="s">
        <v>551</v>
      </c>
      <c r="J115" s="118">
        <v>0</v>
      </c>
    </row>
    <row r="116" spans="1:10" ht="22" x14ac:dyDescent="0.35">
      <c r="A116" s="117" t="s">
        <v>161</v>
      </c>
      <c r="B116" s="117" t="s">
        <v>162</v>
      </c>
      <c r="C116" s="118" t="s">
        <v>457</v>
      </c>
      <c r="D116" s="118">
        <v>0</v>
      </c>
      <c r="E116" s="118" t="s">
        <v>457</v>
      </c>
      <c r="F116" s="118">
        <v>0</v>
      </c>
      <c r="G116" s="118">
        <v>0</v>
      </c>
      <c r="H116" s="118">
        <v>0</v>
      </c>
      <c r="I116" s="118" t="s">
        <v>457</v>
      </c>
      <c r="J116" s="118">
        <v>0</v>
      </c>
    </row>
    <row r="117" spans="1:10" ht="32.5" x14ac:dyDescent="0.35">
      <c r="A117" s="117" t="s">
        <v>163</v>
      </c>
      <c r="B117" s="117" t="s">
        <v>164</v>
      </c>
      <c r="C117" s="118" t="s">
        <v>458</v>
      </c>
      <c r="D117" s="118">
        <v>414.12700000000001</v>
      </c>
      <c r="E117" s="118" t="s">
        <v>459</v>
      </c>
      <c r="F117" s="118">
        <v>0</v>
      </c>
      <c r="G117" s="118">
        <v>0</v>
      </c>
      <c r="H117" s="118">
        <v>0</v>
      </c>
      <c r="I117" s="118" t="s">
        <v>459</v>
      </c>
      <c r="J117" s="118">
        <v>0</v>
      </c>
    </row>
    <row r="118" spans="1:10" ht="43" x14ac:dyDescent="0.35">
      <c r="A118" s="117" t="s">
        <v>165</v>
      </c>
      <c r="B118" s="117" t="s">
        <v>166</v>
      </c>
      <c r="C118" s="118" t="s">
        <v>460</v>
      </c>
      <c r="D118" s="118">
        <v>0</v>
      </c>
      <c r="E118" s="118" t="s">
        <v>460</v>
      </c>
      <c r="F118" s="118">
        <v>0</v>
      </c>
      <c r="G118" s="118">
        <v>0</v>
      </c>
      <c r="H118" s="118">
        <v>0</v>
      </c>
      <c r="I118" s="118" t="s">
        <v>460</v>
      </c>
      <c r="J118" s="118">
        <v>0</v>
      </c>
    </row>
    <row r="119" spans="1:10" ht="32.5" x14ac:dyDescent="0.35">
      <c r="A119" s="117" t="s">
        <v>167</v>
      </c>
      <c r="B119" s="117" t="s">
        <v>168</v>
      </c>
      <c r="C119" s="118" t="s">
        <v>552</v>
      </c>
      <c r="D119" s="118">
        <v>0</v>
      </c>
      <c r="E119" s="118" t="s">
        <v>552</v>
      </c>
      <c r="F119" s="118">
        <v>0</v>
      </c>
      <c r="G119" s="118">
        <v>0</v>
      </c>
      <c r="H119" s="118">
        <v>0</v>
      </c>
      <c r="I119" s="118" t="s">
        <v>552</v>
      </c>
      <c r="J119" s="118">
        <v>0</v>
      </c>
    </row>
    <row r="120" spans="1:10" ht="22" x14ac:dyDescent="0.35">
      <c r="A120" s="117" t="s">
        <v>169</v>
      </c>
      <c r="B120" s="117" t="s">
        <v>170</v>
      </c>
      <c r="C120" s="118" t="s">
        <v>461</v>
      </c>
      <c r="D120" s="118">
        <v>0</v>
      </c>
      <c r="E120" s="118" t="s">
        <v>461</v>
      </c>
      <c r="F120" s="118">
        <v>0</v>
      </c>
      <c r="G120" s="118">
        <v>0</v>
      </c>
      <c r="H120" s="118">
        <v>0</v>
      </c>
      <c r="I120" s="118" t="s">
        <v>461</v>
      </c>
      <c r="J120" s="118">
        <v>0</v>
      </c>
    </row>
    <row r="121" spans="1:10" ht="22" x14ac:dyDescent="0.35">
      <c r="A121" s="117" t="s">
        <v>171</v>
      </c>
      <c r="B121" s="117" t="s">
        <v>172</v>
      </c>
      <c r="C121" s="118" t="s">
        <v>572</v>
      </c>
      <c r="D121" s="118" t="s">
        <v>462</v>
      </c>
      <c r="E121" s="118" t="s">
        <v>553</v>
      </c>
      <c r="F121" s="118">
        <v>0</v>
      </c>
      <c r="G121" s="118">
        <v>0</v>
      </c>
      <c r="H121" s="118">
        <v>0</v>
      </c>
      <c r="I121" s="118" t="s">
        <v>553</v>
      </c>
      <c r="J121" s="118">
        <v>0</v>
      </c>
    </row>
    <row r="122" spans="1:10" ht="32.5" x14ac:dyDescent="0.35">
      <c r="A122" s="117" t="s">
        <v>305</v>
      </c>
      <c r="B122" s="117" t="s">
        <v>306</v>
      </c>
      <c r="C122" s="118" t="s">
        <v>463</v>
      </c>
      <c r="D122" s="118">
        <v>0</v>
      </c>
      <c r="E122" s="118" t="s">
        <v>463</v>
      </c>
      <c r="F122" s="118">
        <v>0</v>
      </c>
      <c r="G122" s="118">
        <v>0</v>
      </c>
      <c r="H122" s="118">
        <v>0</v>
      </c>
      <c r="I122" s="118" t="s">
        <v>463</v>
      </c>
      <c r="J122" s="118">
        <v>0</v>
      </c>
    </row>
    <row r="123" spans="1:10" ht="22" x14ac:dyDescent="0.35">
      <c r="A123" s="117" t="s">
        <v>197</v>
      </c>
      <c r="B123" s="117" t="s">
        <v>188</v>
      </c>
      <c r="C123" s="118">
        <v>121.133</v>
      </c>
      <c r="D123" s="118" t="s">
        <v>464</v>
      </c>
      <c r="E123" s="118">
        <v>0</v>
      </c>
      <c r="F123" s="118" t="s">
        <v>465</v>
      </c>
      <c r="G123" s="118">
        <v>0</v>
      </c>
      <c r="H123" s="118">
        <v>0</v>
      </c>
      <c r="I123" s="118">
        <v>0</v>
      </c>
      <c r="J123" s="118" t="s">
        <v>465</v>
      </c>
    </row>
    <row r="124" spans="1:10" ht="22" x14ac:dyDescent="0.35">
      <c r="A124" s="126" t="s">
        <v>212</v>
      </c>
      <c r="B124" s="127"/>
      <c r="C124" s="118" t="s">
        <v>573</v>
      </c>
      <c r="D124" s="118" t="s">
        <v>498</v>
      </c>
      <c r="E124" s="118" t="s">
        <v>574</v>
      </c>
      <c r="F124" s="118" t="s">
        <v>465</v>
      </c>
      <c r="G124" s="118">
        <v>0</v>
      </c>
      <c r="H124" s="118">
        <v>0</v>
      </c>
      <c r="I124" s="118" t="s">
        <v>574</v>
      </c>
      <c r="J124" s="118" t="s">
        <v>465</v>
      </c>
    </row>
    <row r="125" spans="1:10" ht="22" x14ac:dyDescent="0.35">
      <c r="A125" s="126" t="s">
        <v>307</v>
      </c>
      <c r="B125" s="127"/>
      <c r="C125" s="118" t="s">
        <v>499</v>
      </c>
      <c r="D125" s="118" t="s">
        <v>499</v>
      </c>
      <c r="E125" s="118" t="s">
        <v>575</v>
      </c>
      <c r="F125" s="118" t="s">
        <v>575</v>
      </c>
      <c r="G125" s="118" t="s">
        <v>466</v>
      </c>
      <c r="H125" s="118" t="s">
        <v>558</v>
      </c>
      <c r="I125" s="118" t="s">
        <v>576</v>
      </c>
      <c r="J125" s="118" t="s">
        <v>577</v>
      </c>
    </row>
    <row r="126" spans="1:10" x14ac:dyDescent="0.35">
      <c r="A126" s="126" t="s">
        <v>308</v>
      </c>
      <c r="B126" s="127"/>
      <c r="C126" s="128" t="s">
        <v>578</v>
      </c>
      <c r="D126" s="129"/>
      <c r="E126" s="129"/>
      <c r="F126" s="129"/>
      <c r="G126" s="130"/>
      <c r="H126" s="117"/>
      <c r="I126" s="117"/>
      <c r="J126" s="118" t="s">
        <v>578</v>
      </c>
    </row>
    <row r="127" spans="1:10" ht="22" x14ac:dyDescent="0.35">
      <c r="A127" s="126" t="s">
        <v>309</v>
      </c>
      <c r="B127" s="127"/>
      <c r="C127" s="118" t="s">
        <v>499</v>
      </c>
      <c r="D127" s="118" t="s">
        <v>499</v>
      </c>
      <c r="E127" s="118" t="s">
        <v>575</v>
      </c>
      <c r="F127" s="118" t="s">
        <v>575</v>
      </c>
      <c r="G127" s="118" t="s">
        <v>558</v>
      </c>
      <c r="H127" s="118" t="s">
        <v>558</v>
      </c>
      <c r="I127" s="118" t="s">
        <v>576</v>
      </c>
      <c r="J127" s="118" t="s">
        <v>576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8"/>
  <sheetViews>
    <sheetView workbookViewId="0"/>
  </sheetViews>
  <sheetFormatPr defaultRowHeight="14.5" x14ac:dyDescent="0.35"/>
  <sheetData>
    <row r="1" spans="1:9" x14ac:dyDescent="0.35">
      <c r="A1" s="133" t="s">
        <v>17</v>
      </c>
      <c r="B1" s="134"/>
      <c r="C1" s="134"/>
      <c r="D1" s="134"/>
      <c r="E1" s="134"/>
      <c r="F1" s="134"/>
      <c r="G1" s="134"/>
    </row>
    <row r="2" spans="1:9" x14ac:dyDescent="0.35">
      <c r="A2" s="135" t="s">
        <v>55</v>
      </c>
      <c r="B2" s="136"/>
      <c r="C2" s="136"/>
      <c r="D2" s="136"/>
      <c r="E2" s="136"/>
      <c r="F2" s="136"/>
      <c r="G2" s="136"/>
    </row>
    <row r="3" spans="1:9" x14ac:dyDescent="0.35">
      <c r="A3" s="135" t="s">
        <v>0</v>
      </c>
      <c r="B3" s="136"/>
      <c r="C3" s="136"/>
      <c r="D3" s="136"/>
      <c r="E3" s="136"/>
      <c r="F3" s="136"/>
      <c r="G3" s="136"/>
    </row>
    <row r="4" spans="1:9" x14ac:dyDescent="0.35">
      <c r="A4" s="137" t="s">
        <v>18</v>
      </c>
      <c r="B4" s="138"/>
      <c r="C4" s="138"/>
      <c r="D4" s="138"/>
      <c r="E4" s="138"/>
      <c r="F4" s="138"/>
      <c r="G4" s="138"/>
    </row>
    <row r="5" spans="1:9" x14ac:dyDescent="0.35">
      <c r="A5" s="139"/>
      <c r="B5" s="139"/>
      <c r="C5" s="139"/>
      <c r="D5" s="139"/>
      <c r="E5" s="139"/>
      <c r="F5" s="139"/>
      <c r="G5" s="139"/>
    </row>
    <row r="6" spans="1:9" x14ac:dyDescent="0.35">
      <c r="A6" s="50"/>
      <c r="B6" s="51"/>
      <c r="C6" s="48">
        <v>2022</v>
      </c>
      <c r="D6" s="29"/>
      <c r="E6" s="50"/>
      <c r="F6" s="51"/>
      <c r="G6" s="48">
        <v>2022</v>
      </c>
    </row>
    <row r="7" spans="1:9" x14ac:dyDescent="0.35">
      <c r="A7" s="52"/>
      <c r="B7" s="53"/>
      <c r="C7" s="49" t="s">
        <v>12</v>
      </c>
      <c r="D7" s="29"/>
      <c r="E7" s="52"/>
      <c r="F7" s="53"/>
      <c r="G7" s="49" t="str">
        <f>+C7</f>
        <v>Diciembre</v>
      </c>
    </row>
    <row r="8" spans="1:9" x14ac:dyDescent="0.35">
      <c r="A8" s="54" t="s">
        <v>1</v>
      </c>
      <c r="B8" s="49"/>
      <c r="C8" s="49" t="s">
        <v>19</v>
      </c>
      <c r="E8" s="54" t="s">
        <v>20</v>
      </c>
      <c r="F8" s="49"/>
      <c r="G8" s="49" t="s">
        <v>19</v>
      </c>
    </row>
    <row r="9" spans="1:9" x14ac:dyDescent="0.35">
      <c r="A9" s="30"/>
      <c r="B9" s="31"/>
      <c r="C9" s="32"/>
      <c r="E9" s="30"/>
      <c r="F9" s="31"/>
      <c r="G9" s="32"/>
    </row>
    <row r="10" spans="1:9" x14ac:dyDescent="0.35">
      <c r="A10" s="33" t="s">
        <v>21</v>
      </c>
      <c r="B10" s="34"/>
      <c r="C10" s="67"/>
      <c r="E10" s="33" t="s">
        <v>22</v>
      </c>
      <c r="F10" s="34"/>
      <c r="G10" s="67"/>
    </row>
    <row r="11" spans="1:9" x14ac:dyDescent="0.35">
      <c r="A11" s="33" t="s">
        <v>23</v>
      </c>
      <c r="C11" s="36"/>
      <c r="E11" s="33" t="s">
        <v>24</v>
      </c>
      <c r="G11" s="36"/>
    </row>
    <row r="12" spans="1:9" x14ac:dyDescent="0.35">
      <c r="A12" s="33"/>
      <c r="B12" s="29" t="s">
        <v>30</v>
      </c>
      <c r="C12" s="35">
        <v>1000000</v>
      </c>
      <c r="E12" s="33"/>
      <c r="F12" s="29" t="s">
        <v>25</v>
      </c>
      <c r="G12" s="45">
        <v>34253789</v>
      </c>
      <c r="I12" s="38"/>
    </row>
    <row r="13" spans="1:9" x14ac:dyDescent="0.35">
      <c r="A13" s="33"/>
      <c r="B13" s="29" t="s">
        <v>40</v>
      </c>
      <c r="C13" s="35">
        <v>4016983</v>
      </c>
      <c r="E13" s="33"/>
      <c r="F13" s="29" t="s">
        <v>26</v>
      </c>
      <c r="G13" s="45">
        <v>2903468</v>
      </c>
      <c r="I13" s="38"/>
    </row>
    <row r="14" spans="1:9" x14ac:dyDescent="0.35">
      <c r="A14" s="33"/>
      <c r="B14" s="29" t="s">
        <v>41</v>
      </c>
      <c r="C14" s="35">
        <v>27076752</v>
      </c>
      <c r="E14" s="33"/>
      <c r="F14" s="29" t="s">
        <v>198</v>
      </c>
      <c r="G14" s="45">
        <v>23846136</v>
      </c>
      <c r="I14" s="38"/>
    </row>
    <row r="15" spans="1:9" x14ac:dyDescent="0.35">
      <c r="A15" s="33" t="s">
        <v>42</v>
      </c>
      <c r="C15" s="35"/>
      <c r="E15" s="39"/>
      <c r="F15" s="29" t="s">
        <v>310</v>
      </c>
      <c r="G15" s="45">
        <v>26077541</v>
      </c>
    </row>
    <row r="16" spans="1:9" x14ac:dyDescent="0.35">
      <c r="A16" s="33"/>
      <c r="B16" s="29" t="s">
        <v>43</v>
      </c>
      <c r="C16" s="35">
        <v>219976202</v>
      </c>
      <c r="E16" s="33"/>
      <c r="F16" s="29" t="s">
        <v>311</v>
      </c>
      <c r="G16" s="45">
        <v>29234378</v>
      </c>
    </row>
    <row r="17" spans="1:10" x14ac:dyDescent="0.35">
      <c r="A17" s="33"/>
      <c r="B17" s="29" t="s">
        <v>46</v>
      </c>
      <c r="C17" s="35">
        <v>45678</v>
      </c>
      <c r="E17" s="33" t="s">
        <v>27</v>
      </c>
      <c r="G17" s="45"/>
    </row>
    <row r="18" spans="1:10" x14ac:dyDescent="0.35">
      <c r="A18" s="33" t="s">
        <v>28</v>
      </c>
      <c r="B18" s="63"/>
      <c r="C18" s="35"/>
      <c r="E18" s="33"/>
      <c r="F18" s="29" t="s">
        <v>51</v>
      </c>
      <c r="G18" s="45">
        <v>5462904</v>
      </c>
    </row>
    <row r="19" spans="1:10" x14ac:dyDescent="0.35">
      <c r="A19" s="33"/>
      <c r="B19" s="63" t="s">
        <v>186</v>
      </c>
      <c r="C19" s="35">
        <v>11848879</v>
      </c>
      <c r="E19" s="33"/>
      <c r="F19" s="29" t="s">
        <v>29</v>
      </c>
      <c r="G19" s="45">
        <v>1395853</v>
      </c>
    </row>
    <row r="20" spans="1:10" x14ac:dyDescent="0.35">
      <c r="A20" s="33"/>
      <c r="B20" s="63" t="s">
        <v>187</v>
      </c>
      <c r="C20" s="35">
        <v>183131</v>
      </c>
      <c r="E20" s="33"/>
      <c r="F20" s="29" t="s">
        <v>31</v>
      </c>
      <c r="G20" s="45">
        <v>103243</v>
      </c>
      <c r="I20" s="41"/>
    </row>
    <row r="21" spans="1:10" x14ac:dyDescent="0.35">
      <c r="A21" s="42"/>
      <c r="B21" s="74"/>
      <c r="C21" s="75"/>
      <c r="E21" s="42"/>
      <c r="F21" s="43" t="s">
        <v>52</v>
      </c>
      <c r="G21" s="76">
        <v>129997</v>
      </c>
    </row>
    <row r="22" spans="1:10" x14ac:dyDescent="0.35">
      <c r="A22" s="58" t="s">
        <v>32</v>
      </c>
      <c r="B22" s="59"/>
      <c r="C22" s="60">
        <f>SUM(C12:C21)</f>
        <v>264147625</v>
      </c>
      <c r="E22" s="58" t="s">
        <v>33</v>
      </c>
      <c r="F22" s="59"/>
      <c r="G22" s="60">
        <f>SUM(G12:G21)</f>
        <v>123407309</v>
      </c>
    </row>
    <row r="23" spans="1:10" x14ac:dyDescent="0.35">
      <c r="A23" s="30" t="s">
        <v>47</v>
      </c>
      <c r="B23" s="31"/>
      <c r="C23" s="32"/>
      <c r="E23" s="30"/>
      <c r="F23" s="31"/>
      <c r="G23" s="32"/>
    </row>
    <row r="24" spans="1:10" x14ac:dyDescent="0.35">
      <c r="A24" s="33"/>
      <c r="B24" s="29" t="s">
        <v>48</v>
      </c>
      <c r="C24" s="35">
        <v>3317245037</v>
      </c>
      <c r="E24" s="39"/>
      <c r="F24" s="28"/>
      <c r="G24" s="40"/>
    </row>
    <row r="25" spans="1:10" x14ac:dyDescent="0.35">
      <c r="A25" s="33"/>
      <c r="B25" s="29" t="s">
        <v>49</v>
      </c>
      <c r="C25" s="35">
        <v>175257447</v>
      </c>
      <c r="E25" s="39"/>
      <c r="F25" s="28"/>
      <c r="G25" s="40"/>
    </row>
    <row r="26" spans="1:10" x14ac:dyDescent="0.35">
      <c r="A26" s="52" t="s">
        <v>50</v>
      </c>
      <c r="B26" s="53"/>
      <c r="C26" s="61">
        <f>SUM(C24:C25)</f>
        <v>3492502484</v>
      </c>
      <c r="E26" s="52"/>
      <c r="F26" s="65"/>
      <c r="G26" s="66"/>
    </row>
    <row r="27" spans="1:10" x14ac:dyDescent="0.35">
      <c r="A27" s="30" t="s">
        <v>44</v>
      </c>
      <c r="B27" s="44"/>
      <c r="C27" s="62"/>
      <c r="E27" s="33" t="s">
        <v>34</v>
      </c>
      <c r="F27" s="34"/>
      <c r="G27" s="67"/>
      <c r="J27" s="77"/>
    </row>
    <row r="28" spans="1:10" x14ac:dyDescent="0.35">
      <c r="A28" s="33"/>
      <c r="B28" s="29" t="s">
        <v>45</v>
      </c>
      <c r="C28" s="35">
        <v>2523785</v>
      </c>
      <c r="E28" s="33"/>
      <c r="F28" s="29" t="s">
        <v>34</v>
      </c>
      <c r="G28" s="45">
        <v>3392753708</v>
      </c>
    </row>
    <row r="29" spans="1:10" x14ac:dyDescent="0.35">
      <c r="A29" s="33"/>
      <c r="B29" s="63"/>
      <c r="C29" s="64"/>
      <c r="E29" s="33"/>
      <c r="F29" s="29" t="s">
        <v>53</v>
      </c>
      <c r="G29" s="45">
        <v>657858104</v>
      </c>
      <c r="J29" s="78"/>
    </row>
    <row r="30" spans="1:10" x14ac:dyDescent="0.35">
      <c r="A30" s="33"/>
      <c r="B30" s="63"/>
      <c r="C30" s="64"/>
      <c r="E30" s="33"/>
      <c r="F30" s="29" t="s">
        <v>54</v>
      </c>
      <c r="G30" s="45">
        <v>-356342644</v>
      </c>
    </row>
    <row r="31" spans="1:10" x14ac:dyDescent="0.35">
      <c r="A31" s="33"/>
      <c r="C31" s="36"/>
      <c r="E31" s="33" t="s">
        <v>35</v>
      </c>
      <c r="G31" s="45">
        <v>-58502583</v>
      </c>
    </row>
    <row r="32" spans="1:10" x14ac:dyDescent="0.35">
      <c r="A32" s="55" t="s">
        <v>36</v>
      </c>
      <c r="B32" s="56"/>
      <c r="C32" s="57">
        <f>SUM(C28:C31)</f>
        <v>2523785</v>
      </c>
      <c r="E32" s="55" t="s">
        <v>37</v>
      </c>
      <c r="F32" s="56"/>
      <c r="G32" s="57">
        <f>SUM(G28:G31)</f>
        <v>3635766585</v>
      </c>
    </row>
    <row r="34" spans="1:7" x14ac:dyDescent="0.35">
      <c r="A34" s="58" t="s">
        <v>38</v>
      </c>
      <c r="B34" s="59"/>
      <c r="C34" s="60">
        <f>+C32+C26+C22</f>
        <v>3759173894</v>
      </c>
      <c r="E34" s="58" t="s">
        <v>39</v>
      </c>
      <c r="F34" s="59"/>
      <c r="G34" s="60">
        <f>+G32+G22</f>
        <v>3759173894</v>
      </c>
    </row>
    <row r="36" spans="1:7" x14ac:dyDescent="0.35">
      <c r="G36" s="73">
        <f>+G34-C34</f>
        <v>0</v>
      </c>
    </row>
    <row r="37" spans="1:7" x14ac:dyDescent="0.35">
      <c r="G37" s="37"/>
    </row>
    <row r="48" spans="1:7" x14ac:dyDescent="0.35">
      <c r="A48" s="46"/>
      <c r="B48" s="47"/>
      <c r="C48" s="47"/>
      <c r="E48" s="46"/>
      <c r="F48" s="47"/>
      <c r="G48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9"/>
  <sheetViews>
    <sheetView workbookViewId="0"/>
  </sheetViews>
  <sheetFormatPr defaultRowHeight="14.5" x14ac:dyDescent="0.35"/>
  <sheetData>
    <row r="1" spans="1:15" ht="43.5" x14ac:dyDescent="0.35">
      <c r="A1" s="142" t="s">
        <v>175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</row>
    <row r="2" spans="1:15" x14ac:dyDescent="0.35">
      <c r="A2" s="142" t="s">
        <v>176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4"/>
    </row>
    <row r="3" spans="1:15" ht="72.5" x14ac:dyDescent="0.35">
      <c r="A3" s="142" t="s">
        <v>199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4"/>
    </row>
    <row r="4" spans="1:15" ht="58" x14ac:dyDescent="0.35">
      <c r="A4" s="142" t="s">
        <v>177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4"/>
    </row>
    <row r="5" spans="1:15" x14ac:dyDescent="0.35">
      <c r="A5" s="140"/>
      <c r="B5" s="141"/>
      <c r="C5" s="145" t="s">
        <v>176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7"/>
      <c r="O5" s="2" t="s">
        <v>2</v>
      </c>
    </row>
    <row r="6" spans="1:15" x14ac:dyDescent="0.35">
      <c r="A6" s="140"/>
      <c r="B6" s="141"/>
      <c r="C6" s="2" t="s">
        <v>178</v>
      </c>
      <c r="D6" s="2" t="s">
        <v>179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2" t="s">
        <v>174</v>
      </c>
    </row>
    <row r="7" spans="1:15" x14ac:dyDescent="0.35">
      <c r="A7" s="2" t="s">
        <v>180</v>
      </c>
      <c r="B7" s="2" t="s">
        <v>173</v>
      </c>
      <c r="C7" s="2" t="s">
        <v>174</v>
      </c>
      <c r="D7" s="2" t="s">
        <v>174</v>
      </c>
      <c r="E7" s="2" t="s">
        <v>174</v>
      </c>
      <c r="F7" s="2" t="s">
        <v>174</v>
      </c>
      <c r="G7" s="2" t="s">
        <v>174</v>
      </c>
      <c r="H7" s="2" t="s">
        <v>174</v>
      </c>
      <c r="I7" s="2" t="s">
        <v>174</v>
      </c>
      <c r="J7" s="2" t="s">
        <v>174</v>
      </c>
      <c r="K7" s="2" t="s">
        <v>174</v>
      </c>
      <c r="L7" s="2" t="s">
        <v>174</v>
      </c>
      <c r="M7" s="2" t="s">
        <v>174</v>
      </c>
      <c r="N7" s="2" t="s">
        <v>174</v>
      </c>
      <c r="O7" s="2"/>
    </row>
    <row r="8" spans="1:15" x14ac:dyDescent="0.35">
      <c r="A8" s="3" t="s">
        <v>57</v>
      </c>
      <c r="B8" s="3" t="s">
        <v>58</v>
      </c>
      <c r="C8" s="5">
        <v>415356</v>
      </c>
      <c r="D8" s="5">
        <v>3613652</v>
      </c>
      <c r="E8" s="5">
        <v>2658156</v>
      </c>
      <c r="F8" s="5">
        <v>1743170</v>
      </c>
      <c r="G8" s="5">
        <v>1758642</v>
      </c>
      <c r="H8" s="5">
        <v>814468</v>
      </c>
      <c r="I8" s="5">
        <v>823888</v>
      </c>
      <c r="J8" s="5">
        <v>556251</v>
      </c>
      <c r="K8" s="5">
        <v>983164</v>
      </c>
      <c r="L8" s="5">
        <v>569842</v>
      </c>
      <c r="M8" s="5">
        <v>431131</v>
      </c>
      <c r="N8" s="5">
        <v>434425</v>
      </c>
      <c r="O8" s="5">
        <v>14802145</v>
      </c>
    </row>
    <row r="9" spans="1:15" x14ac:dyDescent="0.35">
      <c r="A9" s="3" t="s">
        <v>59</v>
      </c>
      <c r="B9" s="3" t="s">
        <v>60</v>
      </c>
      <c r="C9" s="5">
        <v>95958299</v>
      </c>
      <c r="D9" s="5">
        <v>102617260</v>
      </c>
      <c r="E9" s="5">
        <v>100421871</v>
      </c>
      <c r="F9" s="5">
        <v>106743569</v>
      </c>
      <c r="G9" s="5">
        <v>105004144</v>
      </c>
      <c r="H9" s="5">
        <v>100512806</v>
      </c>
      <c r="I9" s="5">
        <v>106467373</v>
      </c>
      <c r="J9" s="5">
        <v>98567049</v>
      </c>
      <c r="K9" s="5">
        <v>102929763</v>
      </c>
      <c r="L9" s="5">
        <v>106694295</v>
      </c>
      <c r="M9" s="5">
        <v>105262640</v>
      </c>
      <c r="N9" s="5">
        <v>106200829</v>
      </c>
      <c r="O9" s="5">
        <v>1237379898</v>
      </c>
    </row>
    <row r="10" spans="1:15" x14ac:dyDescent="0.35">
      <c r="A10" s="3" t="s">
        <v>61</v>
      </c>
      <c r="B10" s="3" t="s">
        <v>62</v>
      </c>
      <c r="C10" s="5">
        <v>2834433</v>
      </c>
      <c r="D10" s="5">
        <v>2746036</v>
      </c>
      <c r="E10" s="5">
        <v>3249472</v>
      </c>
      <c r="F10" s="5">
        <v>1515360</v>
      </c>
      <c r="G10" s="5">
        <v>1639958</v>
      </c>
      <c r="H10" s="5">
        <v>2088035</v>
      </c>
      <c r="I10" s="5">
        <v>2465587</v>
      </c>
      <c r="J10" s="5">
        <v>2816246</v>
      </c>
      <c r="K10" s="5">
        <v>2063117</v>
      </c>
      <c r="L10" s="5">
        <v>2704999</v>
      </c>
      <c r="M10" s="5">
        <v>2226957</v>
      </c>
      <c r="N10" s="5">
        <v>3084832</v>
      </c>
      <c r="O10" s="5">
        <v>29435032</v>
      </c>
    </row>
    <row r="11" spans="1:15" x14ac:dyDescent="0.35">
      <c r="A11" s="3" t="s">
        <v>63</v>
      </c>
      <c r="B11" s="3" t="s">
        <v>64</v>
      </c>
      <c r="C11" s="5">
        <v>753000</v>
      </c>
      <c r="D11" s="5">
        <v>564000</v>
      </c>
      <c r="E11" s="5">
        <v>319000</v>
      </c>
      <c r="F11" s="5">
        <v>742000</v>
      </c>
      <c r="G11" s="5">
        <v>324000</v>
      </c>
      <c r="H11" s="5">
        <v>667000</v>
      </c>
      <c r="I11" s="5">
        <v>814000</v>
      </c>
      <c r="J11" s="5">
        <v>432000</v>
      </c>
      <c r="K11" s="5">
        <v>617900</v>
      </c>
      <c r="L11" s="5">
        <v>496800</v>
      </c>
      <c r="M11" s="5">
        <v>576700</v>
      </c>
      <c r="N11" s="5">
        <v>825400</v>
      </c>
      <c r="O11" s="5">
        <v>7131800</v>
      </c>
    </row>
    <row r="12" spans="1:15" x14ac:dyDescent="0.35">
      <c r="A12" s="3" t="s">
        <v>65</v>
      </c>
      <c r="B12" s="3" t="s">
        <v>66</v>
      </c>
      <c r="C12" s="5">
        <v>1024216</v>
      </c>
      <c r="D12" s="5">
        <v>961752</v>
      </c>
      <c r="E12" s="5">
        <v>753825</v>
      </c>
      <c r="F12" s="5">
        <v>944088</v>
      </c>
      <c r="G12" s="5">
        <v>824885</v>
      </c>
      <c r="H12" s="5">
        <v>1006174</v>
      </c>
      <c r="I12" s="5">
        <v>1364740</v>
      </c>
      <c r="J12" s="5">
        <v>289026</v>
      </c>
      <c r="K12" s="5">
        <v>298763</v>
      </c>
      <c r="L12" s="5">
        <v>296000</v>
      </c>
      <c r="M12" s="5">
        <v>383007</v>
      </c>
      <c r="N12" s="5">
        <v>135475</v>
      </c>
      <c r="O12" s="5">
        <v>8281951</v>
      </c>
    </row>
    <row r="13" spans="1:15" x14ac:dyDescent="0.35">
      <c r="A13" s="3" t="s">
        <v>67</v>
      </c>
      <c r="B13" s="24" t="s">
        <v>68</v>
      </c>
      <c r="C13" s="5">
        <v>2571270</v>
      </c>
      <c r="D13" s="5">
        <v>1832160</v>
      </c>
      <c r="E13" s="5">
        <v>2024750</v>
      </c>
      <c r="F13" s="4">
        <v>0</v>
      </c>
      <c r="G13" s="27">
        <v>-102564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v>6325616</v>
      </c>
    </row>
    <row r="14" spans="1:15" x14ac:dyDescent="0.35">
      <c r="A14" s="3" t="s">
        <v>69</v>
      </c>
      <c r="B14" s="3" t="s">
        <v>70</v>
      </c>
      <c r="C14" s="5">
        <v>9492073</v>
      </c>
      <c r="D14" s="5">
        <v>8482056</v>
      </c>
      <c r="E14" s="5">
        <v>6888328</v>
      </c>
      <c r="F14" s="5">
        <v>4649659</v>
      </c>
      <c r="G14" s="5">
        <v>4716988</v>
      </c>
      <c r="H14" s="5">
        <v>3448131</v>
      </c>
      <c r="I14" s="5">
        <v>3717386</v>
      </c>
      <c r="J14" s="5">
        <v>2780818</v>
      </c>
      <c r="K14" s="5">
        <v>2836360</v>
      </c>
      <c r="L14" s="5">
        <v>3680088</v>
      </c>
      <c r="M14" s="5">
        <v>3444567</v>
      </c>
      <c r="N14" s="5">
        <v>3857343</v>
      </c>
      <c r="O14" s="5">
        <v>57993797</v>
      </c>
    </row>
    <row r="15" spans="1:15" x14ac:dyDescent="0.35">
      <c r="A15" s="3" t="s">
        <v>71</v>
      </c>
      <c r="B15" s="23" t="s">
        <v>200</v>
      </c>
      <c r="C15" s="5">
        <v>7264569</v>
      </c>
      <c r="D15" s="5">
        <v>759347</v>
      </c>
      <c r="E15" s="5">
        <v>616092</v>
      </c>
      <c r="F15" s="5">
        <v>760873</v>
      </c>
      <c r="G15" s="5">
        <v>914275</v>
      </c>
      <c r="H15" s="27">
        <v>4383544</v>
      </c>
      <c r="I15" s="27">
        <v>2466492</v>
      </c>
      <c r="J15" s="27">
        <v>1045785</v>
      </c>
      <c r="K15" s="5">
        <v>1019727</v>
      </c>
      <c r="L15" s="5">
        <v>1015026</v>
      </c>
      <c r="M15" s="27">
        <v>2251909</v>
      </c>
      <c r="N15" s="27">
        <v>2965967</v>
      </c>
      <c r="O15" s="5">
        <v>25463606</v>
      </c>
    </row>
    <row r="16" spans="1:15" x14ac:dyDescent="0.35">
      <c r="A16" s="3" t="s">
        <v>72</v>
      </c>
      <c r="B16" s="3" t="s">
        <v>73</v>
      </c>
      <c r="C16" s="5">
        <v>411550</v>
      </c>
      <c r="D16" s="5">
        <v>353000</v>
      </c>
      <c r="E16" s="5">
        <v>663600</v>
      </c>
      <c r="F16" s="5">
        <v>1073300</v>
      </c>
      <c r="G16" s="5">
        <v>997350</v>
      </c>
      <c r="H16" s="5">
        <v>574324</v>
      </c>
      <c r="I16" s="5">
        <v>605900</v>
      </c>
      <c r="J16" s="5">
        <v>492250</v>
      </c>
      <c r="K16" s="5">
        <v>488950</v>
      </c>
      <c r="L16" s="5">
        <v>177000</v>
      </c>
      <c r="M16" s="5">
        <v>330900</v>
      </c>
      <c r="N16" s="5">
        <v>341600</v>
      </c>
      <c r="O16" s="5">
        <v>6509724</v>
      </c>
    </row>
    <row r="17" spans="1:15" x14ac:dyDescent="0.35">
      <c r="A17" s="3" t="s">
        <v>74</v>
      </c>
      <c r="B17" s="3" t="s">
        <v>75</v>
      </c>
      <c r="C17" s="5">
        <v>82700</v>
      </c>
      <c r="D17" s="5">
        <v>128180</v>
      </c>
      <c r="E17" s="5">
        <v>126860</v>
      </c>
      <c r="F17" s="5">
        <v>111280</v>
      </c>
      <c r="G17" s="5">
        <v>102950</v>
      </c>
      <c r="H17" s="5">
        <v>119400</v>
      </c>
      <c r="I17" s="5">
        <v>142900</v>
      </c>
      <c r="J17" s="5">
        <v>80650</v>
      </c>
      <c r="K17" s="4">
        <v>0</v>
      </c>
      <c r="L17" s="4">
        <v>0</v>
      </c>
      <c r="M17" s="4">
        <v>0</v>
      </c>
      <c r="N17" s="4">
        <v>0</v>
      </c>
      <c r="O17" s="5">
        <v>894920</v>
      </c>
    </row>
    <row r="18" spans="1:15" x14ac:dyDescent="0.35">
      <c r="A18" s="3" t="s">
        <v>76</v>
      </c>
      <c r="B18" s="3" t="s">
        <v>77</v>
      </c>
      <c r="C18" s="5">
        <v>499027</v>
      </c>
      <c r="D18" s="5">
        <v>422567</v>
      </c>
      <c r="E18" s="5">
        <v>433216</v>
      </c>
      <c r="F18" s="5">
        <v>434048</v>
      </c>
      <c r="G18" s="5">
        <v>393808</v>
      </c>
      <c r="H18" s="5">
        <v>408079</v>
      </c>
      <c r="I18" s="5">
        <v>384122</v>
      </c>
      <c r="J18" s="5">
        <v>455652</v>
      </c>
      <c r="K18" s="5">
        <v>427609</v>
      </c>
      <c r="L18" s="5">
        <v>471294</v>
      </c>
      <c r="M18" s="5">
        <v>400092</v>
      </c>
      <c r="N18" s="5">
        <v>441377</v>
      </c>
      <c r="O18" s="5">
        <v>5170891</v>
      </c>
    </row>
    <row r="19" spans="1:15" x14ac:dyDescent="0.35">
      <c r="A19" s="3" t="s">
        <v>78</v>
      </c>
      <c r="B19" s="3" t="s">
        <v>79</v>
      </c>
      <c r="C19" s="5">
        <v>482318</v>
      </c>
      <c r="D19" s="5">
        <v>443734</v>
      </c>
      <c r="E19" s="5">
        <v>405734</v>
      </c>
      <c r="F19" s="5">
        <v>428266</v>
      </c>
      <c r="G19" s="5">
        <v>397256</v>
      </c>
      <c r="H19" s="5">
        <v>391960</v>
      </c>
      <c r="I19" s="5">
        <v>434920</v>
      </c>
      <c r="J19" s="5">
        <v>355930</v>
      </c>
      <c r="K19" s="5">
        <v>355930</v>
      </c>
      <c r="L19" s="5">
        <v>355930</v>
      </c>
      <c r="M19" s="5">
        <v>355930</v>
      </c>
      <c r="N19" s="5">
        <v>339930</v>
      </c>
      <c r="O19" s="5">
        <v>4747838</v>
      </c>
    </row>
    <row r="20" spans="1:15" x14ac:dyDescent="0.35">
      <c r="A20" s="3" t="s">
        <v>80</v>
      </c>
      <c r="B20" s="3" t="s">
        <v>81</v>
      </c>
      <c r="C20" s="5">
        <v>132522</v>
      </c>
      <c r="D20" s="5">
        <v>93905</v>
      </c>
      <c r="E20" s="5">
        <v>-547506</v>
      </c>
      <c r="F20" s="5">
        <v>98527</v>
      </c>
      <c r="G20" s="5">
        <v>85868</v>
      </c>
      <c r="H20" s="5">
        <v>114452</v>
      </c>
      <c r="I20" s="5">
        <v>112664</v>
      </c>
      <c r="J20" s="5">
        <v>105715</v>
      </c>
      <c r="K20" s="5">
        <v>110457</v>
      </c>
      <c r="L20" s="5">
        <v>104664</v>
      </c>
      <c r="M20" s="5">
        <v>105894</v>
      </c>
      <c r="N20" s="5">
        <v>66658</v>
      </c>
      <c r="O20" s="5">
        <v>583820</v>
      </c>
    </row>
    <row r="21" spans="1:15" x14ac:dyDescent="0.35">
      <c r="A21" s="3" t="s">
        <v>82</v>
      </c>
      <c r="B21" s="22" t="s">
        <v>83</v>
      </c>
      <c r="C21" s="27">
        <v>733225</v>
      </c>
      <c r="D21" s="27">
        <v>296923</v>
      </c>
      <c r="E21" s="27">
        <v>32590</v>
      </c>
      <c r="F21" s="27">
        <v>423648</v>
      </c>
      <c r="G21" s="27">
        <v>713550</v>
      </c>
      <c r="H21" s="27">
        <v>122450</v>
      </c>
      <c r="I21" s="27">
        <v>1000457</v>
      </c>
      <c r="J21" s="27">
        <v>201298</v>
      </c>
      <c r="K21" s="27">
        <v>476750</v>
      </c>
      <c r="L21" s="27">
        <v>836242</v>
      </c>
      <c r="M21" s="27">
        <v>134745</v>
      </c>
      <c r="N21" s="27">
        <v>186683</v>
      </c>
      <c r="O21" s="5">
        <v>5158561</v>
      </c>
    </row>
    <row r="22" spans="1:15" x14ac:dyDescent="0.35">
      <c r="A22" s="3" t="s">
        <v>181</v>
      </c>
      <c r="B22" s="21" t="s">
        <v>56</v>
      </c>
      <c r="C22" s="5">
        <v>43001000</v>
      </c>
      <c r="D22" s="5">
        <v>639284</v>
      </c>
      <c r="E22" s="5">
        <v>1779953</v>
      </c>
      <c r="F22" s="5">
        <v>42548000</v>
      </c>
      <c r="G22" s="5">
        <v>5418782</v>
      </c>
      <c r="H22" s="5">
        <v>4013021</v>
      </c>
      <c r="I22" s="5">
        <v>2914000</v>
      </c>
      <c r="J22" s="5">
        <v>8569357</v>
      </c>
      <c r="K22" s="5">
        <v>2170525</v>
      </c>
      <c r="L22" s="5">
        <v>493152</v>
      </c>
      <c r="M22" s="5">
        <v>27863675</v>
      </c>
      <c r="N22" s="5">
        <v>1224383</v>
      </c>
      <c r="O22" s="5">
        <v>140635132</v>
      </c>
    </row>
    <row r="23" spans="1:15" x14ac:dyDescent="0.35">
      <c r="A23" s="3" t="s">
        <v>84</v>
      </c>
      <c r="B23" s="3" t="s">
        <v>85</v>
      </c>
      <c r="C23" s="5">
        <v>2708194</v>
      </c>
      <c r="D23" s="5">
        <v>2761626</v>
      </c>
      <c r="E23" s="5">
        <v>2779650</v>
      </c>
      <c r="F23" s="5">
        <v>2761247</v>
      </c>
      <c r="G23" s="5">
        <v>1924491</v>
      </c>
      <c r="H23" s="5">
        <v>2597647</v>
      </c>
      <c r="I23" s="5">
        <v>2235528</v>
      </c>
      <c r="J23" s="5">
        <v>2950809</v>
      </c>
      <c r="K23" s="5">
        <v>2296629</v>
      </c>
      <c r="L23" s="5">
        <v>3031040</v>
      </c>
      <c r="M23" s="5">
        <v>2343983</v>
      </c>
      <c r="N23" s="5">
        <v>3097078</v>
      </c>
      <c r="O23" s="5">
        <v>31487922</v>
      </c>
    </row>
    <row r="24" spans="1:15" x14ac:dyDescent="0.35">
      <c r="A24" s="6" t="s">
        <v>184</v>
      </c>
      <c r="B24" s="6"/>
      <c r="C24" s="7">
        <f>SUM(C8:C23)</f>
        <v>168363752</v>
      </c>
      <c r="D24" s="7">
        <f t="shared" ref="D24:O24" si="0">SUM(D8:D23)</f>
        <v>126715482</v>
      </c>
      <c r="E24" s="7">
        <f t="shared" si="0"/>
        <v>122605591</v>
      </c>
      <c r="F24" s="7">
        <f t="shared" si="0"/>
        <v>164977035</v>
      </c>
      <c r="G24" s="7">
        <f t="shared" si="0"/>
        <v>125114383</v>
      </c>
      <c r="H24" s="7">
        <f t="shared" si="0"/>
        <v>121261491</v>
      </c>
      <c r="I24" s="7">
        <f t="shared" si="0"/>
        <v>125949957</v>
      </c>
      <c r="J24" s="7">
        <f t="shared" si="0"/>
        <v>119698836</v>
      </c>
      <c r="K24" s="7">
        <f t="shared" si="0"/>
        <v>117075644</v>
      </c>
      <c r="L24" s="7">
        <f t="shared" si="0"/>
        <v>120926372</v>
      </c>
      <c r="M24" s="7">
        <f t="shared" si="0"/>
        <v>146112130</v>
      </c>
      <c r="N24" s="7">
        <f t="shared" si="0"/>
        <v>123201980</v>
      </c>
      <c r="O24" s="7">
        <f t="shared" si="0"/>
        <v>1582002653</v>
      </c>
    </row>
    <row r="25" spans="1:15" x14ac:dyDescent="0.35">
      <c r="A25" s="3" t="s">
        <v>86</v>
      </c>
      <c r="B25" s="3" t="s">
        <v>87</v>
      </c>
      <c r="C25" s="5">
        <v>722853</v>
      </c>
      <c r="D25" s="5">
        <v>206154</v>
      </c>
      <c r="E25" s="5">
        <v>2004945</v>
      </c>
      <c r="F25" s="5">
        <v>45142</v>
      </c>
      <c r="G25" s="5">
        <v>2952015</v>
      </c>
      <c r="H25" s="5">
        <v>1007791</v>
      </c>
      <c r="I25" s="5">
        <v>2831725</v>
      </c>
      <c r="J25" s="5">
        <v>717339</v>
      </c>
      <c r="K25" s="5">
        <v>1639721</v>
      </c>
      <c r="L25" s="5">
        <v>773316</v>
      </c>
      <c r="M25" s="5">
        <v>1453090</v>
      </c>
      <c r="N25" s="5">
        <v>964321</v>
      </c>
      <c r="O25" s="5">
        <v>15318412</v>
      </c>
    </row>
    <row r="26" spans="1:15" x14ac:dyDescent="0.35">
      <c r="A26" s="3" t="s">
        <v>88</v>
      </c>
      <c r="B26" s="3" t="s">
        <v>89</v>
      </c>
      <c r="C26" s="5">
        <v>1655039</v>
      </c>
      <c r="D26" s="5">
        <v>3115057</v>
      </c>
      <c r="E26" s="5">
        <v>2768210</v>
      </c>
      <c r="F26" s="5">
        <v>1450192</v>
      </c>
      <c r="G26" s="5">
        <v>4205546</v>
      </c>
      <c r="H26" s="5">
        <v>2420435</v>
      </c>
      <c r="I26" s="4">
        <v>0</v>
      </c>
      <c r="J26" s="5">
        <v>4849835</v>
      </c>
      <c r="K26" s="4">
        <v>0</v>
      </c>
      <c r="L26" s="5">
        <v>2908836</v>
      </c>
      <c r="M26" s="5">
        <v>3089822</v>
      </c>
      <c r="N26" s="4">
        <v>0</v>
      </c>
      <c r="O26" s="5">
        <v>26462972</v>
      </c>
    </row>
    <row r="27" spans="1:15" x14ac:dyDescent="0.35">
      <c r="A27" s="3" t="s">
        <v>90</v>
      </c>
      <c r="B27" s="3" t="s">
        <v>91</v>
      </c>
      <c r="C27" s="5">
        <v>1322353</v>
      </c>
      <c r="D27" s="5">
        <v>224371</v>
      </c>
      <c r="E27" s="5">
        <v>566386</v>
      </c>
      <c r="F27" s="5">
        <v>235294</v>
      </c>
      <c r="G27" s="5">
        <v>1044538</v>
      </c>
      <c r="H27" s="5">
        <v>815628</v>
      </c>
      <c r="I27" s="5">
        <v>907813</v>
      </c>
      <c r="J27" s="5">
        <v>619409</v>
      </c>
      <c r="K27" s="5">
        <v>751345</v>
      </c>
      <c r="L27" s="5">
        <v>930432</v>
      </c>
      <c r="M27" s="5">
        <v>463868</v>
      </c>
      <c r="N27" s="5">
        <v>500004</v>
      </c>
      <c r="O27" s="5">
        <v>8381441</v>
      </c>
    </row>
    <row r="28" spans="1:15" x14ac:dyDescent="0.35">
      <c r="A28" s="3" t="s">
        <v>92</v>
      </c>
      <c r="B28" s="3" t="s">
        <v>93</v>
      </c>
      <c r="C28" s="5">
        <v>30777369</v>
      </c>
      <c r="D28" s="5">
        <v>32812242</v>
      </c>
      <c r="E28" s="5">
        <v>28158940</v>
      </c>
      <c r="F28" s="5">
        <v>32685855</v>
      </c>
      <c r="G28" s="5">
        <v>52489175</v>
      </c>
      <c r="H28" s="5">
        <v>16853130</v>
      </c>
      <c r="I28" s="5">
        <v>34569081</v>
      </c>
      <c r="J28" s="5">
        <v>32908989</v>
      </c>
      <c r="K28" s="5">
        <v>48918703</v>
      </c>
      <c r="L28" s="5">
        <v>15979594</v>
      </c>
      <c r="M28" s="5">
        <v>50431304</v>
      </c>
      <c r="N28" s="5">
        <v>30373243</v>
      </c>
      <c r="O28" s="5">
        <v>406957625</v>
      </c>
    </row>
    <row r="29" spans="1:15" x14ac:dyDescent="0.35">
      <c r="A29" s="3" t="s">
        <v>94</v>
      </c>
      <c r="B29" s="3" t="s">
        <v>95</v>
      </c>
      <c r="C29" s="5">
        <v>347108</v>
      </c>
      <c r="D29" s="5">
        <v>824012</v>
      </c>
      <c r="E29" s="5">
        <v>353240</v>
      </c>
      <c r="F29" s="5">
        <v>353512</v>
      </c>
      <c r="G29" s="5">
        <v>360376</v>
      </c>
      <c r="H29" s="5">
        <v>366012</v>
      </c>
      <c r="I29" s="5">
        <v>391316</v>
      </c>
      <c r="J29" s="5">
        <v>374272</v>
      </c>
      <c r="K29" s="5">
        <v>378968</v>
      </c>
      <c r="L29" s="5">
        <v>383692</v>
      </c>
      <c r="M29" s="5">
        <v>861956</v>
      </c>
      <c r="N29" s="5">
        <v>389892</v>
      </c>
      <c r="O29" s="5">
        <v>5384356</v>
      </c>
    </row>
    <row r="30" spans="1:15" x14ac:dyDescent="0.35">
      <c r="A30" s="3" t="s">
        <v>96</v>
      </c>
      <c r="B30" s="3" t="s">
        <v>97</v>
      </c>
      <c r="C30" s="5">
        <v>467545</v>
      </c>
      <c r="D30" s="5">
        <v>471348</v>
      </c>
      <c r="E30" s="5">
        <v>433220</v>
      </c>
      <c r="F30" s="5">
        <v>434721</v>
      </c>
      <c r="G30" s="5">
        <v>442042</v>
      </c>
      <c r="H30" s="5">
        <v>448752</v>
      </c>
      <c r="I30" s="5">
        <v>454025</v>
      </c>
      <c r="J30" s="5">
        <v>419189</v>
      </c>
      <c r="K30" s="5">
        <v>424788</v>
      </c>
      <c r="L30" s="5">
        <v>1641732</v>
      </c>
      <c r="M30" s="5">
        <v>2453881</v>
      </c>
      <c r="N30" s="5">
        <v>2456014</v>
      </c>
      <c r="O30" s="5">
        <v>10547257</v>
      </c>
    </row>
    <row r="31" spans="1:15" x14ac:dyDescent="0.35">
      <c r="A31" s="3" t="s">
        <v>98</v>
      </c>
      <c r="B31" s="3" t="s">
        <v>99</v>
      </c>
      <c r="C31" s="5">
        <v>217550</v>
      </c>
      <c r="D31" s="4">
        <v>0</v>
      </c>
      <c r="E31" s="5">
        <v>256000</v>
      </c>
      <c r="F31" s="5">
        <v>618200</v>
      </c>
      <c r="G31" s="5">
        <v>258100</v>
      </c>
      <c r="H31" s="5">
        <v>271020</v>
      </c>
      <c r="I31" s="5">
        <v>260500</v>
      </c>
      <c r="J31" s="5">
        <v>269500</v>
      </c>
      <c r="K31" s="5">
        <v>261300</v>
      </c>
      <c r="L31" s="5">
        <v>259620</v>
      </c>
      <c r="M31" s="5">
        <v>271020</v>
      </c>
      <c r="N31" s="5">
        <v>255780</v>
      </c>
      <c r="O31" s="5">
        <v>3198590</v>
      </c>
    </row>
    <row r="32" spans="1:15" x14ac:dyDescent="0.35">
      <c r="A32" s="3" t="s">
        <v>192</v>
      </c>
      <c r="B32" s="3" t="s">
        <v>193</v>
      </c>
      <c r="C32" s="5">
        <v>643528</v>
      </c>
      <c r="D32" s="5">
        <v>643528</v>
      </c>
      <c r="E32" s="5">
        <v>643528</v>
      </c>
      <c r="F32" s="5">
        <v>643528</v>
      </c>
      <c r="G32" s="5">
        <v>643528</v>
      </c>
      <c r="H32" s="5">
        <v>643528</v>
      </c>
      <c r="I32" s="5">
        <v>643528</v>
      </c>
      <c r="J32" s="5">
        <v>643528</v>
      </c>
      <c r="K32" s="5">
        <v>643528</v>
      </c>
      <c r="L32" s="5">
        <v>643528</v>
      </c>
      <c r="M32" s="5">
        <v>643528</v>
      </c>
      <c r="N32" s="5">
        <v>643528</v>
      </c>
      <c r="O32" s="5">
        <v>7722336</v>
      </c>
    </row>
    <row r="33" spans="1:15" x14ac:dyDescent="0.35">
      <c r="A33" s="3" t="s">
        <v>194</v>
      </c>
      <c r="B33" s="3" t="s">
        <v>195</v>
      </c>
      <c r="C33" s="5">
        <v>175631</v>
      </c>
      <c r="D33" s="5">
        <v>175631</v>
      </c>
      <c r="E33" s="5">
        <v>175631</v>
      </c>
      <c r="F33" s="5">
        <v>175631</v>
      </c>
      <c r="G33" s="5">
        <v>175631</v>
      </c>
      <c r="H33" s="5">
        <v>175631</v>
      </c>
      <c r="I33" s="5">
        <v>175631</v>
      </c>
      <c r="J33" s="5">
        <v>175631</v>
      </c>
      <c r="K33" s="5">
        <v>175631</v>
      </c>
      <c r="L33" s="5">
        <v>175631</v>
      </c>
      <c r="M33" s="5">
        <v>175901</v>
      </c>
      <c r="N33" s="5">
        <v>175631</v>
      </c>
      <c r="O33" s="5">
        <v>2107842</v>
      </c>
    </row>
    <row r="34" spans="1:15" x14ac:dyDescent="0.35">
      <c r="A34" s="3" t="s">
        <v>100</v>
      </c>
      <c r="B34" s="3" t="s">
        <v>101</v>
      </c>
      <c r="C34" s="5">
        <v>518337</v>
      </c>
      <c r="D34" s="5">
        <v>440000</v>
      </c>
      <c r="E34" s="5">
        <v>507261</v>
      </c>
      <c r="F34" s="5">
        <v>397076</v>
      </c>
      <c r="G34" s="5">
        <v>436975</v>
      </c>
      <c r="H34" s="4">
        <v>0</v>
      </c>
      <c r="I34" s="5">
        <v>517076</v>
      </c>
      <c r="J34" s="5">
        <v>507261</v>
      </c>
      <c r="K34" s="5">
        <v>644387</v>
      </c>
      <c r="L34" s="5">
        <v>178000</v>
      </c>
      <c r="M34" s="5">
        <v>669598</v>
      </c>
      <c r="N34" s="5">
        <v>-189076</v>
      </c>
      <c r="O34" s="5">
        <v>4626895</v>
      </c>
    </row>
    <row r="35" spans="1:15" x14ac:dyDescent="0.35">
      <c r="A35" s="3" t="s">
        <v>102</v>
      </c>
      <c r="B35" s="3" t="s">
        <v>103</v>
      </c>
      <c r="C35" s="5">
        <v>5412585</v>
      </c>
      <c r="D35" s="5">
        <v>405558</v>
      </c>
      <c r="E35" s="5">
        <v>409867</v>
      </c>
      <c r="F35" s="5">
        <v>412182</v>
      </c>
      <c r="G35" s="5">
        <v>418497</v>
      </c>
      <c r="H35" s="5">
        <v>424696</v>
      </c>
      <c r="I35" s="5">
        <v>429969</v>
      </c>
      <c r="J35" s="5">
        <v>531353</v>
      </c>
      <c r="K35" s="5">
        <v>1071713</v>
      </c>
      <c r="L35" s="5">
        <v>1082137</v>
      </c>
      <c r="M35" s="5">
        <v>-818851</v>
      </c>
      <c r="N35" s="5">
        <v>414973</v>
      </c>
      <c r="O35" s="5">
        <v>10194679</v>
      </c>
    </row>
    <row r="36" spans="1:15" x14ac:dyDescent="0.35">
      <c r="A36" s="3" t="s">
        <v>104</v>
      </c>
      <c r="B36" s="16" t="s">
        <v>105</v>
      </c>
      <c r="C36" s="5">
        <v>1679680</v>
      </c>
      <c r="D36" s="4">
        <v>0</v>
      </c>
      <c r="E36" s="5">
        <v>967878</v>
      </c>
      <c r="F36" s="5">
        <v>1471664</v>
      </c>
      <c r="G36" s="5">
        <v>1524318</v>
      </c>
      <c r="H36" s="5">
        <v>4553517</v>
      </c>
      <c r="I36" s="4">
        <v>0</v>
      </c>
      <c r="J36" s="5">
        <v>2131000</v>
      </c>
      <c r="K36" s="5">
        <v>1018380</v>
      </c>
      <c r="L36" s="5">
        <v>450000</v>
      </c>
      <c r="M36" s="5">
        <v>1752249</v>
      </c>
      <c r="N36" s="5">
        <v>3167539</v>
      </c>
      <c r="O36" s="5">
        <v>18716225</v>
      </c>
    </row>
    <row r="37" spans="1:15" x14ac:dyDescent="0.35">
      <c r="A37" s="3" t="s">
        <v>106</v>
      </c>
      <c r="B37" s="16" t="s">
        <v>107</v>
      </c>
      <c r="C37" s="5">
        <v>11349865</v>
      </c>
      <c r="D37" s="5">
        <v>6931440</v>
      </c>
      <c r="E37" s="5">
        <v>152588</v>
      </c>
      <c r="F37" s="5">
        <v>5378718</v>
      </c>
      <c r="G37" s="5">
        <v>1004656</v>
      </c>
      <c r="H37" s="5">
        <v>71799</v>
      </c>
      <c r="I37" s="5">
        <v>1396292</v>
      </c>
      <c r="J37" s="4">
        <v>0</v>
      </c>
      <c r="K37" s="5">
        <v>169205</v>
      </c>
      <c r="L37" s="5">
        <v>1178486</v>
      </c>
      <c r="M37" s="5">
        <v>1760500</v>
      </c>
      <c r="N37" s="5">
        <v>954250</v>
      </c>
      <c r="O37" s="5">
        <v>30347799</v>
      </c>
    </row>
    <row r="38" spans="1:15" x14ac:dyDescent="0.35">
      <c r="A38" s="3" t="s">
        <v>108</v>
      </c>
      <c r="B38" s="3" t="s">
        <v>109</v>
      </c>
      <c r="C38" s="4">
        <v>0</v>
      </c>
      <c r="D38" s="5">
        <v>640929</v>
      </c>
      <c r="E38" s="5">
        <v>690202</v>
      </c>
      <c r="F38" s="5">
        <v>493864</v>
      </c>
      <c r="G38" s="5">
        <v>613420</v>
      </c>
      <c r="H38" s="5">
        <v>593083</v>
      </c>
      <c r="I38" s="5">
        <v>638122</v>
      </c>
      <c r="J38" s="5">
        <v>698541</v>
      </c>
      <c r="K38" s="5">
        <v>714464</v>
      </c>
      <c r="L38" s="5">
        <v>663511</v>
      </c>
      <c r="M38" s="5">
        <v>518576</v>
      </c>
      <c r="N38" s="5">
        <v>18236</v>
      </c>
      <c r="O38" s="5">
        <v>6282948</v>
      </c>
    </row>
    <row r="39" spans="1:15" x14ac:dyDescent="0.35">
      <c r="A39" s="3" t="s">
        <v>110</v>
      </c>
      <c r="B39" s="25" t="s">
        <v>111</v>
      </c>
      <c r="C39" s="4">
        <v>0</v>
      </c>
      <c r="D39" s="5">
        <v>591794</v>
      </c>
      <c r="E39" s="5">
        <v>385295</v>
      </c>
      <c r="F39" s="5">
        <v>335300</v>
      </c>
      <c r="G39" s="4">
        <v>0</v>
      </c>
      <c r="H39" s="5">
        <v>826909</v>
      </c>
      <c r="I39" s="4">
        <v>0</v>
      </c>
      <c r="J39" s="4">
        <v>0</v>
      </c>
      <c r="K39" s="4">
        <v>0</v>
      </c>
      <c r="L39" s="4">
        <v>0</v>
      </c>
      <c r="M39" s="5">
        <v>350000</v>
      </c>
      <c r="N39" s="4">
        <v>0</v>
      </c>
      <c r="O39" s="5">
        <v>2489298</v>
      </c>
    </row>
    <row r="40" spans="1:15" x14ac:dyDescent="0.35">
      <c r="A40" s="3" t="s">
        <v>112</v>
      </c>
      <c r="B40" s="3" t="s">
        <v>113</v>
      </c>
      <c r="C40" s="4">
        <v>0</v>
      </c>
      <c r="D40" s="5">
        <v>650000</v>
      </c>
      <c r="E40" s="4">
        <v>0</v>
      </c>
      <c r="F40" s="5">
        <v>290000</v>
      </c>
      <c r="G40" s="4">
        <v>0</v>
      </c>
      <c r="H40" s="4">
        <v>0</v>
      </c>
      <c r="I40" s="4">
        <v>0</v>
      </c>
      <c r="J40" s="4">
        <v>0</v>
      </c>
      <c r="K40" s="5">
        <v>5523000</v>
      </c>
      <c r="L40" s="4">
        <v>0</v>
      </c>
      <c r="M40" s="4">
        <v>0</v>
      </c>
      <c r="N40" s="4">
        <v>0</v>
      </c>
      <c r="O40" s="5">
        <v>6463000</v>
      </c>
    </row>
    <row r="41" spans="1:15" x14ac:dyDescent="0.35">
      <c r="A41" s="3" t="s">
        <v>114</v>
      </c>
      <c r="B41" s="3" t="s">
        <v>115</v>
      </c>
      <c r="C41" s="5">
        <v>97136</v>
      </c>
      <c r="D41" s="5">
        <v>477136</v>
      </c>
      <c r="E41" s="5">
        <v>357136</v>
      </c>
      <c r="F41" s="5">
        <v>97136</v>
      </c>
      <c r="G41" s="4">
        <v>0</v>
      </c>
      <c r="H41" s="4">
        <v>0</v>
      </c>
      <c r="I41" s="5">
        <v>97136</v>
      </c>
      <c r="J41" s="4">
        <v>0</v>
      </c>
      <c r="K41" s="5">
        <v>698241</v>
      </c>
      <c r="L41" s="5">
        <v>97136</v>
      </c>
      <c r="M41" s="5">
        <v>125735</v>
      </c>
      <c r="N41" s="5">
        <v>735074</v>
      </c>
      <c r="O41" s="5">
        <v>2781866</v>
      </c>
    </row>
    <row r="42" spans="1:15" x14ac:dyDescent="0.35">
      <c r="A42" s="3" t="s">
        <v>116</v>
      </c>
      <c r="B42" s="20" t="s">
        <v>117</v>
      </c>
      <c r="C42" s="5">
        <v>342634</v>
      </c>
      <c r="D42" s="5">
        <v>575260</v>
      </c>
      <c r="E42" s="5">
        <v>1412135</v>
      </c>
      <c r="F42" s="5">
        <v>383988</v>
      </c>
      <c r="G42" s="5">
        <v>1979728</v>
      </c>
      <c r="H42" s="5">
        <v>4809351</v>
      </c>
      <c r="I42" s="5">
        <v>726407</v>
      </c>
      <c r="J42" s="5">
        <v>1397040</v>
      </c>
      <c r="K42" s="5">
        <v>742676</v>
      </c>
      <c r="L42" s="5">
        <v>497156</v>
      </c>
      <c r="M42" s="5">
        <v>3108400</v>
      </c>
      <c r="N42" s="5">
        <v>834242</v>
      </c>
      <c r="O42" s="5">
        <v>16809017</v>
      </c>
    </row>
    <row r="43" spans="1:15" x14ac:dyDescent="0.35">
      <c r="A43" s="3" t="s">
        <v>118</v>
      </c>
      <c r="B43" s="3" t="s">
        <v>119</v>
      </c>
      <c r="C43" s="4">
        <v>0</v>
      </c>
      <c r="D43" s="4">
        <v>0</v>
      </c>
      <c r="E43" s="5">
        <v>385884</v>
      </c>
      <c r="F43" s="5">
        <v>-385884</v>
      </c>
      <c r="G43" s="4">
        <v>0</v>
      </c>
      <c r="H43" s="5">
        <v>196000</v>
      </c>
      <c r="I43" s="5">
        <v>828724</v>
      </c>
      <c r="J43" s="5">
        <v>89000</v>
      </c>
      <c r="K43" s="5">
        <v>4995974</v>
      </c>
      <c r="L43" s="5">
        <v>2723922</v>
      </c>
      <c r="M43" s="5">
        <v>13803921</v>
      </c>
      <c r="N43" s="5">
        <v>1368000</v>
      </c>
      <c r="O43" s="5">
        <v>24005541</v>
      </c>
    </row>
    <row r="44" spans="1:15" x14ac:dyDescent="0.35">
      <c r="A44" s="3" t="s">
        <v>120</v>
      </c>
      <c r="B44" s="3" t="s">
        <v>121</v>
      </c>
      <c r="C44" s="5">
        <v>605988</v>
      </c>
      <c r="D44" s="5">
        <v>544379</v>
      </c>
      <c r="E44" s="5">
        <v>1181151</v>
      </c>
      <c r="F44" s="5">
        <v>272043</v>
      </c>
      <c r="G44" s="5">
        <v>721301</v>
      </c>
      <c r="H44" s="5">
        <v>602300</v>
      </c>
      <c r="I44" s="5">
        <v>746555</v>
      </c>
      <c r="J44" s="5">
        <v>1171028</v>
      </c>
      <c r="K44" s="5">
        <v>1268921</v>
      </c>
      <c r="L44" s="5">
        <v>1590532</v>
      </c>
      <c r="M44" s="5">
        <v>3446301</v>
      </c>
      <c r="N44" s="5">
        <v>1256848</v>
      </c>
      <c r="O44" s="5">
        <v>13407347</v>
      </c>
    </row>
    <row r="45" spans="1:15" x14ac:dyDescent="0.35">
      <c r="A45" s="3" t="s">
        <v>122</v>
      </c>
      <c r="B45" s="3" t="s">
        <v>123</v>
      </c>
      <c r="C45" s="5">
        <v>1179380</v>
      </c>
      <c r="D45" s="4">
        <v>0</v>
      </c>
      <c r="E45" s="5">
        <v>1598586</v>
      </c>
      <c r="F45" s="4">
        <v>0</v>
      </c>
      <c r="G45" s="5">
        <v>4153254</v>
      </c>
      <c r="H45" s="4">
        <v>0</v>
      </c>
      <c r="I45" s="5">
        <v>5835853</v>
      </c>
      <c r="J45" s="5">
        <v>8441286</v>
      </c>
      <c r="K45" s="5">
        <v>13308114</v>
      </c>
      <c r="L45" s="5">
        <v>2518607</v>
      </c>
      <c r="M45" s="5">
        <v>1535824</v>
      </c>
      <c r="N45" s="5">
        <v>1273401</v>
      </c>
      <c r="O45" s="5">
        <v>39844305</v>
      </c>
    </row>
    <row r="46" spans="1:15" x14ac:dyDescent="0.35">
      <c r="A46" s="3" t="s">
        <v>124</v>
      </c>
      <c r="B46" s="3" t="s">
        <v>125</v>
      </c>
      <c r="C46" s="5">
        <v>23176</v>
      </c>
      <c r="D46" s="5">
        <v>23176</v>
      </c>
      <c r="E46" s="5">
        <v>23176</v>
      </c>
      <c r="F46" s="5">
        <v>23176</v>
      </c>
      <c r="G46" s="5">
        <v>24319</v>
      </c>
      <c r="H46" s="5">
        <v>3003867</v>
      </c>
      <c r="I46" s="5">
        <v>628781</v>
      </c>
      <c r="J46" s="5">
        <v>76812</v>
      </c>
      <c r="K46" s="5">
        <v>673341</v>
      </c>
      <c r="L46" s="5">
        <v>27765</v>
      </c>
      <c r="M46" s="5">
        <v>27765</v>
      </c>
      <c r="N46" s="5">
        <v>27765</v>
      </c>
      <c r="O46" s="5">
        <v>4583119</v>
      </c>
    </row>
    <row r="47" spans="1:15" x14ac:dyDescent="0.35">
      <c r="A47" s="3" t="s">
        <v>126</v>
      </c>
      <c r="B47" s="3" t="s">
        <v>127</v>
      </c>
      <c r="C47" s="5">
        <v>1969261</v>
      </c>
      <c r="D47" s="5">
        <v>4035634</v>
      </c>
      <c r="E47" s="5">
        <v>1845685</v>
      </c>
      <c r="F47" s="5">
        <v>2011093</v>
      </c>
      <c r="G47" s="5">
        <v>2611730</v>
      </c>
      <c r="H47" s="5">
        <v>2999605</v>
      </c>
      <c r="I47" s="5">
        <v>3079801</v>
      </c>
      <c r="J47" s="5">
        <v>2816725</v>
      </c>
      <c r="K47" s="5">
        <v>2730044</v>
      </c>
      <c r="L47" s="5">
        <v>2775054</v>
      </c>
      <c r="M47" s="5">
        <v>2549999</v>
      </c>
      <c r="N47" s="5">
        <v>2595011</v>
      </c>
      <c r="O47" s="5">
        <v>32019642</v>
      </c>
    </row>
    <row r="48" spans="1:15" x14ac:dyDescent="0.35">
      <c r="A48" s="3" t="s">
        <v>128</v>
      </c>
      <c r="B48" s="3" t="s">
        <v>129</v>
      </c>
      <c r="C48" s="5">
        <v>1701768</v>
      </c>
      <c r="D48" s="5">
        <v>1508534</v>
      </c>
      <c r="E48" s="5">
        <v>1610182</v>
      </c>
      <c r="F48" s="5">
        <v>133272</v>
      </c>
      <c r="G48" s="5">
        <v>1319308</v>
      </c>
      <c r="H48" s="5">
        <v>1204680</v>
      </c>
      <c r="I48" s="5">
        <v>1398880</v>
      </c>
      <c r="J48" s="5">
        <v>1430444</v>
      </c>
      <c r="K48" s="5">
        <v>1310926</v>
      </c>
      <c r="L48" s="5">
        <v>1314280</v>
      </c>
      <c r="M48" s="5">
        <v>1310842</v>
      </c>
      <c r="N48" s="5">
        <v>1791010</v>
      </c>
      <c r="O48" s="5">
        <v>16034126</v>
      </c>
    </row>
    <row r="49" spans="1:15" x14ac:dyDescent="0.35">
      <c r="A49" s="3" t="s">
        <v>130</v>
      </c>
      <c r="B49" s="3" t="s">
        <v>131</v>
      </c>
      <c r="C49" s="5">
        <v>831053</v>
      </c>
      <c r="D49" s="5">
        <v>690713</v>
      </c>
      <c r="E49" s="5">
        <v>846648</v>
      </c>
      <c r="F49" s="5">
        <v>703651</v>
      </c>
      <c r="G49" s="5">
        <v>1020803</v>
      </c>
      <c r="H49" s="5">
        <v>632520</v>
      </c>
      <c r="I49" s="5">
        <v>952791</v>
      </c>
      <c r="J49" s="5">
        <v>203474</v>
      </c>
      <c r="K49" s="5">
        <v>320162</v>
      </c>
      <c r="L49" s="5">
        <v>1225168</v>
      </c>
      <c r="M49" s="5">
        <v>215712</v>
      </c>
      <c r="N49" s="5">
        <v>2101791</v>
      </c>
      <c r="O49" s="5">
        <v>9744486</v>
      </c>
    </row>
    <row r="50" spans="1:15" x14ac:dyDescent="0.35">
      <c r="A50" s="3" t="s">
        <v>132</v>
      </c>
      <c r="B50" s="3" t="s">
        <v>133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5">
        <v>86215</v>
      </c>
      <c r="I50" s="4">
        <v>0</v>
      </c>
      <c r="J50" s="4">
        <v>0</v>
      </c>
      <c r="K50" s="4">
        <v>0</v>
      </c>
      <c r="L50" s="5">
        <v>87969</v>
      </c>
      <c r="M50" s="5">
        <v>303292</v>
      </c>
      <c r="N50" s="4">
        <v>0</v>
      </c>
      <c r="O50" s="5">
        <v>477476</v>
      </c>
    </row>
    <row r="51" spans="1:15" x14ac:dyDescent="0.35">
      <c r="A51" s="3" t="s">
        <v>134</v>
      </c>
      <c r="B51" s="3" t="s">
        <v>135</v>
      </c>
      <c r="C51" s="5">
        <v>51960</v>
      </c>
      <c r="D51" s="4">
        <v>0</v>
      </c>
      <c r="E51" s="5">
        <v>390000</v>
      </c>
      <c r="F51" s="5">
        <v>191000</v>
      </c>
      <c r="G51" s="5">
        <v>100590</v>
      </c>
      <c r="H51" s="5">
        <v>137316</v>
      </c>
      <c r="I51" s="4">
        <v>0</v>
      </c>
      <c r="J51" s="4">
        <v>0</v>
      </c>
      <c r="K51" s="4">
        <v>0</v>
      </c>
      <c r="L51" s="5">
        <v>128892</v>
      </c>
      <c r="M51" s="5">
        <v>440658</v>
      </c>
      <c r="N51" s="5">
        <v>153132</v>
      </c>
      <c r="O51" s="5">
        <v>1593548</v>
      </c>
    </row>
    <row r="52" spans="1:15" x14ac:dyDescent="0.35">
      <c r="A52" s="3" t="s">
        <v>136</v>
      </c>
      <c r="B52" s="3" t="s">
        <v>137</v>
      </c>
      <c r="C52" s="5">
        <v>110000</v>
      </c>
      <c r="D52" s="5">
        <v>285000</v>
      </c>
      <c r="E52" s="5">
        <v>110000</v>
      </c>
      <c r="F52" s="5">
        <v>615000</v>
      </c>
      <c r="G52" s="5">
        <v>285000</v>
      </c>
      <c r="H52" s="5">
        <v>330000</v>
      </c>
      <c r="I52" s="5">
        <v>285000</v>
      </c>
      <c r="J52" s="5">
        <v>333000</v>
      </c>
      <c r="K52" s="5">
        <v>361000</v>
      </c>
      <c r="L52" s="5">
        <v>330000</v>
      </c>
      <c r="M52" s="5">
        <v>285000</v>
      </c>
      <c r="N52" s="5">
        <v>285000</v>
      </c>
      <c r="O52" s="5">
        <v>3614000</v>
      </c>
    </row>
    <row r="53" spans="1:15" x14ac:dyDescent="0.35">
      <c r="A53" s="3" t="s">
        <v>201</v>
      </c>
      <c r="B53" s="3" t="s">
        <v>202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5">
        <v>37951</v>
      </c>
      <c r="O53" s="5">
        <v>37951</v>
      </c>
    </row>
    <row r="54" spans="1:15" x14ac:dyDescent="0.35">
      <c r="A54" s="3" t="s">
        <v>138</v>
      </c>
      <c r="B54" s="3" t="s">
        <v>139</v>
      </c>
      <c r="C54" s="4">
        <v>0</v>
      </c>
      <c r="D54" s="4">
        <v>0</v>
      </c>
      <c r="E54" s="4">
        <v>0</v>
      </c>
      <c r="F54" s="5">
        <v>990681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v>990681</v>
      </c>
    </row>
    <row r="55" spans="1:15" x14ac:dyDescent="0.35">
      <c r="A55" s="3" t="s">
        <v>182</v>
      </c>
      <c r="B55" s="3" t="s">
        <v>183</v>
      </c>
      <c r="C55" s="4">
        <v>0</v>
      </c>
      <c r="D55" s="4">
        <v>0</v>
      </c>
      <c r="E55" s="4">
        <v>0</v>
      </c>
      <c r="F55" s="4">
        <v>0</v>
      </c>
      <c r="G55" s="5">
        <v>349823</v>
      </c>
      <c r="H55" s="5">
        <v>714908</v>
      </c>
      <c r="I55" s="5">
        <v>1245614</v>
      </c>
      <c r="J55" s="4">
        <v>0</v>
      </c>
      <c r="K55" s="5">
        <v>1116274</v>
      </c>
      <c r="L55" s="5">
        <v>164902</v>
      </c>
      <c r="M55" s="4">
        <v>0</v>
      </c>
      <c r="N55" s="5">
        <v>222074</v>
      </c>
      <c r="O55" s="5">
        <v>3813595</v>
      </c>
    </row>
    <row r="56" spans="1:15" x14ac:dyDescent="0.35">
      <c r="A56" s="3" t="s">
        <v>140</v>
      </c>
      <c r="B56" s="3" t="s">
        <v>141</v>
      </c>
      <c r="C56" s="5">
        <v>30105199</v>
      </c>
      <c r="D56" s="5">
        <v>26178698</v>
      </c>
      <c r="E56" s="5">
        <v>30491374</v>
      </c>
      <c r="F56" s="5">
        <v>31414296</v>
      </c>
      <c r="G56" s="5">
        <v>22402204</v>
      </c>
      <c r="H56" s="5">
        <v>19132538</v>
      </c>
      <c r="I56" s="5">
        <v>21703091</v>
      </c>
      <c r="J56" s="5">
        <v>21167802</v>
      </c>
      <c r="K56" s="5">
        <v>24014947</v>
      </c>
      <c r="L56" s="5">
        <v>22110490</v>
      </c>
      <c r="M56" s="5">
        <v>22048616</v>
      </c>
      <c r="N56" s="5">
        <v>21961752</v>
      </c>
      <c r="O56" s="5">
        <v>292731007</v>
      </c>
    </row>
    <row r="57" spans="1:15" x14ac:dyDescent="0.35">
      <c r="A57" s="3" t="s">
        <v>189</v>
      </c>
      <c r="B57" s="3" t="s">
        <v>190</v>
      </c>
      <c r="C57" s="5">
        <v>2121701</v>
      </c>
      <c r="D57" s="5">
        <v>1907275</v>
      </c>
      <c r="E57" s="5">
        <v>2012511</v>
      </c>
      <c r="F57" s="5">
        <v>2232373</v>
      </c>
      <c r="G57" s="5">
        <v>1726932</v>
      </c>
      <c r="H57" s="5">
        <v>1516995</v>
      </c>
      <c r="I57" s="5">
        <v>1550248</v>
      </c>
      <c r="J57" s="5">
        <v>1417219</v>
      </c>
      <c r="K57" s="5">
        <v>1677174</v>
      </c>
      <c r="L57" s="5">
        <v>1421486</v>
      </c>
      <c r="M57" s="5">
        <v>1410243</v>
      </c>
      <c r="N57" s="5">
        <v>1411774</v>
      </c>
      <c r="O57" s="5">
        <v>20405931</v>
      </c>
    </row>
    <row r="58" spans="1:15" x14ac:dyDescent="0.35">
      <c r="A58" s="3" t="s">
        <v>142</v>
      </c>
      <c r="B58" s="3" t="s">
        <v>143</v>
      </c>
      <c r="C58" s="4">
        <v>0</v>
      </c>
      <c r="D58" s="5">
        <v>203214</v>
      </c>
      <c r="E58" s="5">
        <v>1540756</v>
      </c>
      <c r="F58" s="5">
        <v>16582466</v>
      </c>
      <c r="G58" s="5">
        <v>15127725</v>
      </c>
      <c r="H58" s="4">
        <v>0</v>
      </c>
      <c r="I58" s="5">
        <v>5158399</v>
      </c>
      <c r="J58" s="4">
        <v>0</v>
      </c>
      <c r="K58" s="5">
        <v>245779</v>
      </c>
      <c r="L58" s="5">
        <v>10840261</v>
      </c>
      <c r="M58" s="4">
        <v>0</v>
      </c>
      <c r="N58" s="5">
        <v>1421203</v>
      </c>
      <c r="O58" s="5">
        <v>51119803</v>
      </c>
    </row>
    <row r="59" spans="1:15" x14ac:dyDescent="0.35">
      <c r="A59" s="3" t="s">
        <v>144</v>
      </c>
      <c r="B59" s="3" t="s">
        <v>145</v>
      </c>
      <c r="C59" s="5">
        <v>952954</v>
      </c>
      <c r="D59" s="4">
        <v>0</v>
      </c>
      <c r="E59" s="5">
        <v>1265339</v>
      </c>
      <c r="F59" s="4">
        <v>0</v>
      </c>
      <c r="G59" s="5">
        <v>1297121</v>
      </c>
      <c r="H59" s="4">
        <v>0</v>
      </c>
      <c r="I59" s="5">
        <v>1705937</v>
      </c>
      <c r="J59" s="5">
        <v>798345</v>
      </c>
      <c r="K59" s="5">
        <v>135001</v>
      </c>
      <c r="L59" s="5">
        <v>3114033</v>
      </c>
      <c r="M59" s="5">
        <v>4679145</v>
      </c>
      <c r="N59" s="5">
        <v>1051640</v>
      </c>
      <c r="O59" s="5">
        <v>14999515</v>
      </c>
    </row>
    <row r="60" spans="1:15" x14ac:dyDescent="0.35">
      <c r="A60" s="3" t="s">
        <v>146</v>
      </c>
      <c r="B60" s="3" t="s">
        <v>147</v>
      </c>
      <c r="C60" s="5">
        <v>537564</v>
      </c>
      <c r="D60" s="4">
        <v>0</v>
      </c>
      <c r="E60" s="5">
        <v>450000</v>
      </c>
      <c r="F60" s="5">
        <v>450000</v>
      </c>
      <c r="G60" s="5">
        <v>450000</v>
      </c>
      <c r="H60" s="5">
        <v>-618838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v>1268726</v>
      </c>
    </row>
    <row r="61" spans="1:15" x14ac:dyDescent="0.35">
      <c r="A61" s="3" t="s">
        <v>148</v>
      </c>
      <c r="B61" s="19" t="s">
        <v>196</v>
      </c>
      <c r="C61" s="4">
        <v>0</v>
      </c>
      <c r="D61" s="4">
        <v>0</v>
      </c>
      <c r="E61" s="5">
        <v>300000</v>
      </c>
      <c r="F61" s="4">
        <v>0</v>
      </c>
      <c r="G61" s="5">
        <v>800000</v>
      </c>
      <c r="H61" s="4">
        <v>0</v>
      </c>
      <c r="I61" s="5">
        <v>400000</v>
      </c>
      <c r="J61" s="5">
        <v>400000</v>
      </c>
      <c r="K61" s="5">
        <v>400000</v>
      </c>
      <c r="L61" s="4">
        <v>0</v>
      </c>
      <c r="M61" s="5">
        <v>1900800</v>
      </c>
      <c r="N61" s="4">
        <v>0</v>
      </c>
      <c r="O61" s="5">
        <v>4200800</v>
      </c>
    </row>
    <row r="62" spans="1:15" x14ac:dyDescent="0.35">
      <c r="A62" s="3" t="s">
        <v>149</v>
      </c>
      <c r="B62" s="3" t="s">
        <v>191</v>
      </c>
      <c r="C62" s="5">
        <v>12119116</v>
      </c>
      <c r="D62" s="5">
        <v>10131534</v>
      </c>
      <c r="E62" s="5">
        <v>9503148</v>
      </c>
      <c r="F62" s="5">
        <v>9703165</v>
      </c>
      <c r="G62" s="5">
        <v>14157410</v>
      </c>
      <c r="H62" s="5">
        <v>8187130</v>
      </c>
      <c r="I62" s="5">
        <v>11159781</v>
      </c>
      <c r="J62" s="5">
        <v>10864609</v>
      </c>
      <c r="K62" s="5">
        <v>17286222</v>
      </c>
      <c r="L62" s="5">
        <v>7408871</v>
      </c>
      <c r="M62" s="5">
        <v>17105848</v>
      </c>
      <c r="N62" s="5">
        <v>9588324</v>
      </c>
      <c r="O62" s="5">
        <v>137215158</v>
      </c>
    </row>
    <row r="63" spans="1:15" x14ac:dyDescent="0.35">
      <c r="A63" s="3" t="s">
        <v>150</v>
      </c>
      <c r="B63" s="17" t="s">
        <v>203</v>
      </c>
      <c r="C63" s="5">
        <v>21628170</v>
      </c>
      <c r="D63" s="5">
        <v>13696930</v>
      </c>
      <c r="E63" s="5">
        <v>11065702</v>
      </c>
      <c r="F63" s="5">
        <v>10437900</v>
      </c>
      <c r="G63" s="5">
        <v>13389372</v>
      </c>
      <c r="H63" s="5">
        <v>15608375</v>
      </c>
      <c r="I63" s="5">
        <v>24257923</v>
      </c>
      <c r="J63" s="5">
        <v>21919224</v>
      </c>
      <c r="K63" s="5">
        <v>21979799</v>
      </c>
      <c r="L63" s="5">
        <v>24174090</v>
      </c>
      <c r="M63" s="5">
        <v>22110420</v>
      </c>
      <c r="N63" s="5">
        <v>29267338</v>
      </c>
      <c r="O63" s="5">
        <v>229535243</v>
      </c>
    </row>
    <row r="64" spans="1:15" x14ac:dyDescent="0.35">
      <c r="A64" s="3" t="s">
        <v>151</v>
      </c>
      <c r="B64" s="3" t="s">
        <v>204</v>
      </c>
      <c r="C64" s="5">
        <v>492854</v>
      </c>
      <c r="D64" s="5">
        <v>6008953</v>
      </c>
      <c r="E64" s="5">
        <v>6829885</v>
      </c>
      <c r="F64" s="5">
        <v>6280153</v>
      </c>
      <c r="G64" s="5">
        <v>6989327</v>
      </c>
      <c r="H64" s="5">
        <v>8331433</v>
      </c>
      <c r="I64" s="5">
        <v>7314505</v>
      </c>
      <c r="J64" s="5">
        <v>7714320</v>
      </c>
      <c r="K64" s="5">
        <v>8124972</v>
      </c>
      <c r="L64" s="5">
        <v>8125325</v>
      </c>
      <c r="M64" s="5">
        <v>7775210</v>
      </c>
      <c r="N64" s="4">
        <v>0</v>
      </c>
      <c r="O64" s="5">
        <v>73986937</v>
      </c>
    </row>
    <row r="65" spans="1:15" x14ac:dyDescent="0.35">
      <c r="A65" s="3" t="s">
        <v>152</v>
      </c>
      <c r="B65" s="3" t="s">
        <v>153</v>
      </c>
      <c r="C65" s="4">
        <v>0</v>
      </c>
      <c r="D65" s="5">
        <v>5000</v>
      </c>
      <c r="E65" s="5">
        <v>9600</v>
      </c>
      <c r="F65" s="5">
        <v>10000</v>
      </c>
      <c r="G65" s="5">
        <v>15000</v>
      </c>
      <c r="H65" s="4">
        <v>0</v>
      </c>
      <c r="I65" s="5">
        <v>10000</v>
      </c>
      <c r="J65" s="4">
        <v>0</v>
      </c>
      <c r="K65" s="5">
        <v>10000</v>
      </c>
      <c r="L65" s="5">
        <v>5000</v>
      </c>
      <c r="M65" s="5">
        <v>5000</v>
      </c>
      <c r="N65" s="5">
        <v>5000</v>
      </c>
      <c r="O65" s="5">
        <v>74600</v>
      </c>
    </row>
    <row r="66" spans="1:15" x14ac:dyDescent="0.35">
      <c r="A66" s="3" t="s">
        <v>154</v>
      </c>
      <c r="B66" s="3" t="s">
        <v>155</v>
      </c>
      <c r="C66" s="5">
        <v>1481482</v>
      </c>
      <c r="D66" s="5">
        <v>1481482</v>
      </c>
      <c r="E66" s="5">
        <v>1481482</v>
      </c>
      <c r="F66" s="5">
        <v>1481482</v>
      </c>
      <c r="G66" s="5">
        <v>1481482</v>
      </c>
      <c r="H66" s="5">
        <v>1481482</v>
      </c>
      <c r="I66" s="5">
        <v>1481482</v>
      </c>
      <c r="J66" s="5">
        <v>1481482</v>
      </c>
      <c r="K66" s="5">
        <v>1481482</v>
      </c>
      <c r="L66" s="5">
        <v>1481482</v>
      </c>
      <c r="M66" s="5">
        <v>1481482</v>
      </c>
      <c r="N66" s="5">
        <v>1481482</v>
      </c>
      <c r="O66" s="5">
        <v>17777784</v>
      </c>
    </row>
    <row r="67" spans="1:15" x14ac:dyDescent="0.35">
      <c r="A67" s="3" t="s">
        <v>156</v>
      </c>
      <c r="B67" s="16" t="s">
        <v>157</v>
      </c>
      <c r="C67" s="5">
        <v>2565692</v>
      </c>
      <c r="D67" s="4">
        <v>0</v>
      </c>
      <c r="E67" s="5">
        <v>474359</v>
      </c>
      <c r="F67" s="5">
        <v>2367177</v>
      </c>
      <c r="G67" s="5">
        <v>863170</v>
      </c>
      <c r="H67" s="5">
        <v>1003118</v>
      </c>
      <c r="I67" s="5">
        <v>133437</v>
      </c>
      <c r="J67" s="4">
        <v>0</v>
      </c>
      <c r="K67" s="5">
        <v>5794661</v>
      </c>
      <c r="L67" s="5">
        <v>668198</v>
      </c>
      <c r="M67" s="5">
        <v>807145</v>
      </c>
      <c r="N67" s="5">
        <v>3869670</v>
      </c>
      <c r="O67" s="5">
        <v>18546627</v>
      </c>
    </row>
    <row r="68" spans="1:15" x14ac:dyDescent="0.35">
      <c r="A68" s="3" t="s">
        <v>158</v>
      </c>
      <c r="B68" s="17" t="s">
        <v>205</v>
      </c>
      <c r="C68" s="5">
        <v>1689116</v>
      </c>
      <c r="D68" s="5">
        <v>456068</v>
      </c>
      <c r="E68" s="5">
        <v>605840</v>
      </c>
      <c r="F68" s="5">
        <v>205128</v>
      </c>
      <c r="G68" s="5">
        <v>113960</v>
      </c>
      <c r="H68" s="5">
        <v>1485000</v>
      </c>
      <c r="I68" s="4">
        <v>0</v>
      </c>
      <c r="J68" s="5">
        <v>142450</v>
      </c>
      <c r="K68" s="5">
        <v>85470</v>
      </c>
      <c r="L68" s="5">
        <v>113960</v>
      </c>
      <c r="M68" s="4">
        <v>0</v>
      </c>
      <c r="N68" s="5">
        <v>113960</v>
      </c>
      <c r="O68" s="5">
        <v>5010952</v>
      </c>
    </row>
    <row r="69" spans="1:15" x14ac:dyDescent="0.35">
      <c r="A69" s="3" t="s">
        <v>159</v>
      </c>
      <c r="B69" s="26" t="s">
        <v>160</v>
      </c>
      <c r="C69" s="5">
        <v>368590</v>
      </c>
      <c r="D69" s="5">
        <v>498480</v>
      </c>
      <c r="E69" s="5">
        <v>1401850</v>
      </c>
      <c r="F69" s="5">
        <v>887296</v>
      </c>
      <c r="G69" s="5">
        <v>591000</v>
      </c>
      <c r="H69" s="5">
        <v>514420</v>
      </c>
      <c r="I69" s="5">
        <v>910350</v>
      </c>
      <c r="J69" s="5">
        <v>2964209</v>
      </c>
      <c r="K69" s="5">
        <v>854286</v>
      </c>
      <c r="L69" s="5">
        <v>740420</v>
      </c>
      <c r="M69" s="5">
        <v>1912802</v>
      </c>
      <c r="N69" s="5">
        <v>904150</v>
      </c>
      <c r="O69" s="5">
        <v>12547853</v>
      </c>
    </row>
    <row r="70" spans="1:15" x14ac:dyDescent="0.35">
      <c r="A70" s="3" t="s">
        <v>161</v>
      </c>
      <c r="B70" s="3" t="s">
        <v>162</v>
      </c>
      <c r="C70" s="5">
        <v>1014245</v>
      </c>
      <c r="D70" s="5">
        <v>980057</v>
      </c>
      <c r="E70" s="5">
        <v>1062109</v>
      </c>
      <c r="F70" s="5">
        <v>888888</v>
      </c>
      <c r="G70" s="5">
        <v>1002849</v>
      </c>
      <c r="H70" s="5">
        <v>592593</v>
      </c>
      <c r="I70" s="5">
        <v>547009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5">
        <v>6087750</v>
      </c>
    </row>
    <row r="71" spans="1:15" x14ac:dyDescent="0.35">
      <c r="A71" s="3" t="s">
        <v>163</v>
      </c>
      <c r="B71" s="3" t="s">
        <v>164</v>
      </c>
      <c r="C71" s="5">
        <v>1219372</v>
      </c>
      <c r="D71" s="5">
        <v>1879202</v>
      </c>
      <c r="E71" s="5">
        <v>920798</v>
      </c>
      <c r="F71" s="5">
        <v>643874</v>
      </c>
      <c r="G71" s="5">
        <v>323647</v>
      </c>
      <c r="H71" s="5">
        <v>409117</v>
      </c>
      <c r="I71" s="5">
        <v>404558</v>
      </c>
      <c r="J71" s="5">
        <v>323647</v>
      </c>
      <c r="K71" s="5">
        <v>528777</v>
      </c>
      <c r="L71" s="5">
        <v>376068</v>
      </c>
      <c r="M71" s="5">
        <v>1345733</v>
      </c>
      <c r="N71" s="5">
        <v>797721</v>
      </c>
      <c r="O71" s="5">
        <v>9172514</v>
      </c>
    </row>
    <row r="72" spans="1:15" x14ac:dyDescent="0.35">
      <c r="A72" s="3" t="s">
        <v>165</v>
      </c>
      <c r="B72" s="3" t="s">
        <v>166</v>
      </c>
      <c r="C72" s="5">
        <v>227920</v>
      </c>
      <c r="D72" s="5">
        <v>227920</v>
      </c>
      <c r="E72" s="5">
        <v>227920</v>
      </c>
      <c r="F72" s="5">
        <v>227920</v>
      </c>
      <c r="G72" s="5">
        <v>398860</v>
      </c>
      <c r="H72" s="5">
        <v>227920</v>
      </c>
      <c r="I72" s="5">
        <v>227920</v>
      </c>
      <c r="J72" s="5">
        <v>227920</v>
      </c>
      <c r="K72" s="5">
        <v>227920</v>
      </c>
      <c r="L72" s="5">
        <v>227920</v>
      </c>
      <c r="M72" s="5">
        <v>891755</v>
      </c>
      <c r="N72" s="5">
        <v>227920</v>
      </c>
      <c r="O72" s="5">
        <v>3569815</v>
      </c>
    </row>
    <row r="73" spans="1:15" x14ac:dyDescent="0.35">
      <c r="A73" s="3" t="s">
        <v>167</v>
      </c>
      <c r="B73" s="18" t="s">
        <v>168</v>
      </c>
      <c r="C73" s="5">
        <v>425451</v>
      </c>
      <c r="D73" s="5">
        <v>1851014</v>
      </c>
      <c r="E73" s="5">
        <v>1851832</v>
      </c>
      <c r="F73" s="5">
        <v>62678</v>
      </c>
      <c r="G73" s="5">
        <v>1856134</v>
      </c>
      <c r="H73" s="5">
        <v>1867766</v>
      </c>
      <c r="I73" s="5">
        <v>1869347</v>
      </c>
      <c r="J73" s="4">
        <v>0</v>
      </c>
      <c r="K73" s="5">
        <v>1868222</v>
      </c>
      <c r="L73" s="5">
        <v>1967322</v>
      </c>
      <c r="M73" s="5">
        <v>342170</v>
      </c>
      <c r="N73" s="5">
        <v>2234829</v>
      </c>
      <c r="O73" s="5">
        <v>16196765</v>
      </c>
    </row>
    <row r="74" spans="1:15" x14ac:dyDescent="0.35">
      <c r="A74" s="3" t="s">
        <v>169</v>
      </c>
      <c r="B74" s="3" t="s">
        <v>170</v>
      </c>
      <c r="C74" s="4">
        <v>0</v>
      </c>
      <c r="D74" s="5">
        <v>450000</v>
      </c>
      <c r="E74" s="5">
        <v>36100</v>
      </c>
      <c r="F74" s="4">
        <v>0</v>
      </c>
      <c r="G74" s="4">
        <v>0</v>
      </c>
      <c r="H74" s="5">
        <v>900000</v>
      </c>
      <c r="I74" s="5">
        <v>450000</v>
      </c>
      <c r="J74" s="5">
        <v>450000</v>
      </c>
      <c r="K74" s="5">
        <v>450000</v>
      </c>
      <c r="L74" s="5">
        <v>450000</v>
      </c>
      <c r="M74" s="5">
        <v>450000</v>
      </c>
      <c r="N74" s="5">
        <v>450000</v>
      </c>
      <c r="O74" s="5">
        <v>4086100</v>
      </c>
    </row>
    <row r="75" spans="1:15" x14ac:dyDescent="0.35">
      <c r="A75" s="3" t="s">
        <v>171</v>
      </c>
      <c r="B75" s="3" t="s">
        <v>172</v>
      </c>
      <c r="C75" s="5">
        <v>246643</v>
      </c>
      <c r="D75" s="5">
        <v>199274</v>
      </c>
      <c r="E75" s="5">
        <v>399915</v>
      </c>
      <c r="F75" s="5">
        <v>587491</v>
      </c>
      <c r="G75" s="5">
        <v>547741</v>
      </c>
      <c r="H75" s="5">
        <v>406396</v>
      </c>
      <c r="I75" s="5">
        <v>486033</v>
      </c>
      <c r="J75" s="5">
        <v>456491</v>
      </c>
      <c r="K75" s="5">
        <v>426843</v>
      </c>
      <c r="L75" s="5">
        <v>5301203</v>
      </c>
      <c r="M75" s="5">
        <v>1124387</v>
      </c>
      <c r="N75" s="5">
        <v>937980</v>
      </c>
      <c r="O75" s="5">
        <v>11120397</v>
      </c>
    </row>
    <row r="76" spans="1:15" x14ac:dyDescent="0.35">
      <c r="A76" s="3" t="s">
        <v>197</v>
      </c>
      <c r="B76" s="3" t="s">
        <v>188</v>
      </c>
      <c r="C76" s="5">
        <v>-3407</v>
      </c>
      <c r="D76" s="5">
        <v>57485</v>
      </c>
      <c r="E76" s="5">
        <v>50761</v>
      </c>
      <c r="F76" s="4">
        <v>0</v>
      </c>
      <c r="G76" s="5">
        <v>-8678</v>
      </c>
      <c r="H76" s="4">
        <v>0</v>
      </c>
      <c r="I76" s="4">
        <v>0</v>
      </c>
      <c r="J76" s="4">
        <v>0</v>
      </c>
      <c r="K76" s="5">
        <v>12887</v>
      </c>
      <c r="L76" s="4">
        <v>0</v>
      </c>
      <c r="M76" s="4">
        <v>0</v>
      </c>
      <c r="N76" s="4">
        <v>0</v>
      </c>
      <c r="O76" s="5">
        <v>109048</v>
      </c>
    </row>
    <row r="77" spans="1:15" x14ac:dyDescent="0.35">
      <c r="A77" s="10" t="s">
        <v>185</v>
      </c>
      <c r="B77" s="11"/>
      <c r="C77" s="7">
        <f>SUM(C25:C76)</f>
        <v>139394461</v>
      </c>
      <c r="D77" s="7">
        <f t="shared" ref="D77:O77" si="1">SUM(D25:D76)</f>
        <v>122484482</v>
      </c>
      <c r="E77" s="7">
        <f t="shared" si="1"/>
        <v>120215055</v>
      </c>
      <c r="F77" s="7">
        <f t="shared" si="1"/>
        <v>134918322</v>
      </c>
      <c r="G77" s="7">
        <f t="shared" si="1"/>
        <v>162659929</v>
      </c>
      <c r="H77" s="7">
        <f t="shared" si="1"/>
        <v>105234138</v>
      </c>
      <c r="I77" s="7">
        <f t="shared" si="1"/>
        <v>138810640</v>
      </c>
      <c r="J77" s="7">
        <f t="shared" si="1"/>
        <v>131132374</v>
      </c>
      <c r="K77" s="7">
        <f t="shared" si="1"/>
        <v>175465248</v>
      </c>
      <c r="L77" s="7">
        <f t="shared" si="1"/>
        <v>129256027</v>
      </c>
      <c r="M77" s="7">
        <f t="shared" si="1"/>
        <v>176620647</v>
      </c>
      <c r="N77" s="7">
        <f t="shared" si="1"/>
        <v>128530377</v>
      </c>
      <c r="O77" s="7">
        <f t="shared" si="1"/>
        <v>1664721700</v>
      </c>
    </row>
    <row r="78" spans="1:15" x14ac:dyDescent="0.35">
      <c r="C78" s="1"/>
    </row>
    <row r="79" spans="1:15" x14ac:dyDescent="0.35">
      <c r="A79" s="12" t="s">
        <v>206</v>
      </c>
      <c r="B79" s="13"/>
      <c r="C79" s="14">
        <f>+C24-C77</f>
        <v>28969291</v>
      </c>
      <c r="D79" s="14">
        <f t="shared" ref="D79:O79" si="2">+D24-D77</f>
        <v>4231000</v>
      </c>
      <c r="E79" s="14">
        <f t="shared" si="2"/>
        <v>2390536</v>
      </c>
      <c r="F79" s="14">
        <f t="shared" si="2"/>
        <v>30058713</v>
      </c>
      <c r="G79" s="14">
        <f t="shared" si="2"/>
        <v>-37545546</v>
      </c>
      <c r="H79" s="14">
        <f t="shared" si="2"/>
        <v>16027353</v>
      </c>
      <c r="I79" s="14">
        <f t="shared" si="2"/>
        <v>-12860683</v>
      </c>
      <c r="J79" s="14">
        <f t="shared" si="2"/>
        <v>-11433538</v>
      </c>
      <c r="K79" s="14">
        <f t="shared" si="2"/>
        <v>-58389604</v>
      </c>
      <c r="L79" s="14">
        <f t="shared" si="2"/>
        <v>-8329655</v>
      </c>
      <c r="M79" s="14">
        <f t="shared" si="2"/>
        <v>-30508517</v>
      </c>
      <c r="N79" s="14">
        <f t="shared" si="2"/>
        <v>-5328397</v>
      </c>
      <c r="O79" s="15">
        <f t="shared" si="2"/>
        <v>-82719047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8"/>
  <sheetViews>
    <sheetView workbookViewId="0"/>
  </sheetViews>
  <sheetFormatPr defaultRowHeight="14.5" x14ac:dyDescent="0.35"/>
  <sheetData>
    <row r="1" spans="1:16" ht="16" x14ac:dyDescent="0.35">
      <c r="A1" s="152" t="s">
        <v>175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</row>
    <row r="2" spans="1:16" x14ac:dyDescent="0.35">
      <c r="A2" s="152" t="s">
        <v>176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</row>
    <row r="3" spans="1:16" ht="24" x14ac:dyDescent="0.35">
      <c r="A3" s="152" t="s">
        <v>199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4"/>
    </row>
    <row r="4" spans="1:16" ht="24" x14ac:dyDescent="0.35">
      <c r="A4" s="152" t="s">
        <v>177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4"/>
    </row>
    <row r="5" spans="1:16" x14ac:dyDescent="0.35">
      <c r="A5" s="148"/>
      <c r="B5" s="149"/>
      <c r="C5" s="155" t="s">
        <v>176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  <c r="O5" s="95" t="s">
        <v>2</v>
      </c>
    </row>
    <row r="6" spans="1:16" x14ac:dyDescent="0.35">
      <c r="A6" s="148"/>
      <c r="B6" s="149"/>
      <c r="C6" s="95" t="s">
        <v>178</v>
      </c>
      <c r="D6" s="95" t="s">
        <v>179</v>
      </c>
      <c r="E6" s="95" t="s">
        <v>3</v>
      </c>
      <c r="F6" s="95" t="s">
        <v>4</v>
      </c>
      <c r="G6" s="95" t="s">
        <v>5</v>
      </c>
      <c r="H6" s="95" t="s">
        <v>6</v>
      </c>
      <c r="I6" s="95" t="s">
        <v>7</v>
      </c>
      <c r="J6" s="95" t="s">
        <v>8</v>
      </c>
      <c r="K6" s="95" t="s">
        <v>9</v>
      </c>
      <c r="L6" s="95" t="s">
        <v>10</v>
      </c>
      <c r="M6" s="95" t="s">
        <v>11</v>
      </c>
      <c r="N6" s="95" t="s">
        <v>12</v>
      </c>
      <c r="O6" s="95" t="s">
        <v>174</v>
      </c>
    </row>
    <row r="7" spans="1:16" x14ac:dyDescent="0.35">
      <c r="A7" s="95" t="s">
        <v>180</v>
      </c>
      <c r="B7" s="95" t="s">
        <v>173</v>
      </c>
      <c r="C7" s="96" t="s">
        <v>174</v>
      </c>
      <c r="D7" s="96" t="s">
        <v>174</v>
      </c>
      <c r="E7" s="96" t="s">
        <v>174</v>
      </c>
      <c r="F7" s="96" t="s">
        <v>174</v>
      </c>
      <c r="G7" s="96" t="s">
        <v>174</v>
      </c>
      <c r="H7" s="96" t="s">
        <v>174</v>
      </c>
      <c r="I7" s="96" t="s">
        <v>174</v>
      </c>
      <c r="J7" s="96" t="s">
        <v>174</v>
      </c>
      <c r="K7" s="96" t="s">
        <v>174</v>
      </c>
      <c r="L7" s="96" t="s">
        <v>174</v>
      </c>
      <c r="M7" s="96" t="s">
        <v>174</v>
      </c>
      <c r="N7" s="96" t="s">
        <v>174</v>
      </c>
      <c r="O7" s="96"/>
    </row>
    <row r="8" spans="1:16" x14ac:dyDescent="0.35">
      <c r="A8" s="97" t="s">
        <v>57</v>
      </c>
      <c r="B8" s="97" t="s">
        <v>58</v>
      </c>
      <c r="C8" s="98">
        <v>415356</v>
      </c>
      <c r="D8" s="98">
        <v>3613652</v>
      </c>
      <c r="E8" s="98">
        <v>2658156</v>
      </c>
      <c r="F8" s="98">
        <v>1216242</v>
      </c>
      <c r="G8" s="98">
        <v>1758642</v>
      </c>
      <c r="H8" s="98">
        <v>814468</v>
      </c>
      <c r="I8" s="98">
        <v>823888</v>
      </c>
      <c r="J8" s="98">
        <v>556251</v>
      </c>
      <c r="K8" s="98">
        <v>1033654</v>
      </c>
      <c r="L8" s="98">
        <v>2852993</v>
      </c>
      <c r="M8" s="98">
        <v>2167963</v>
      </c>
      <c r="N8" s="98">
        <v>1635413</v>
      </c>
      <c r="O8" s="98">
        <v>19546678</v>
      </c>
    </row>
    <row r="9" spans="1:16" x14ac:dyDescent="0.35">
      <c r="A9" s="97" t="s">
        <v>59</v>
      </c>
      <c r="B9" s="97" t="s">
        <v>60</v>
      </c>
      <c r="C9" s="98">
        <v>98983500</v>
      </c>
      <c r="D9" s="98">
        <v>103517260</v>
      </c>
      <c r="E9" s="98">
        <v>100313871</v>
      </c>
      <c r="F9" s="98">
        <v>106743569</v>
      </c>
      <c r="G9" s="98">
        <v>105004144</v>
      </c>
      <c r="H9" s="98">
        <v>100823624</v>
      </c>
      <c r="I9" s="98">
        <v>105835238</v>
      </c>
      <c r="J9" s="98">
        <v>98860598</v>
      </c>
      <c r="K9" s="98">
        <v>104032027</v>
      </c>
      <c r="L9" s="98">
        <v>107710760</v>
      </c>
      <c r="M9" s="98">
        <v>106029020</v>
      </c>
      <c r="N9" s="98">
        <v>108648390</v>
      </c>
      <c r="O9" s="98">
        <v>1246502001</v>
      </c>
    </row>
    <row r="10" spans="1:16" x14ac:dyDescent="0.35">
      <c r="A10" s="97" t="s">
        <v>61</v>
      </c>
      <c r="B10" s="97" t="s">
        <v>62</v>
      </c>
      <c r="C10" s="98">
        <v>2834433</v>
      </c>
      <c r="D10" s="98">
        <v>2746036</v>
      </c>
      <c r="E10" s="98">
        <v>3249472</v>
      </c>
      <c r="F10" s="98">
        <v>1515360</v>
      </c>
      <c r="G10" s="98">
        <v>1639958</v>
      </c>
      <c r="H10" s="98">
        <v>2088035</v>
      </c>
      <c r="I10" s="98">
        <v>2465587</v>
      </c>
      <c r="J10" s="98">
        <v>2816246</v>
      </c>
      <c r="K10" s="98">
        <v>2063117</v>
      </c>
      <c r="L10" s="98">
        <v>2704999</v>
      </c>
      <c r="M10" s="98">
        <v>2226957</v>
      </c>
      <c r="N10" s="98">
        <v>3084832</v>
      </c>
      <c r="O10" s="98">
        <v>29435032</v>
      </c>
    </row>
    <row r="11" spans="1:16" x14ac:dyDescent="0.35">
      <c r="A11" s="97" t="s">
        <v>63</v>
      </c>
      <c r="B11" s="97" t="s">
        <v>64</v>
      </c>
      <c r="C11" s="98">
        <v>753000</v>
      </c>
      <c r="D11" s="98">
        <v>564000</v>
      </c>
      <c r="E11" s="98">
        <v>319000</v>
      </c>
      <c r="F11" s="98">
        <v>742000</v>
      </c>
      <c r="G11" s="98">
        <v>324000</v>
      </c>
      <c r="H11" s="98">
        <v>667000</v>
      </c>
      <c r="I11" s="98">
        <v>814000</v>
      </c>
      <c r="J11" s="98">
        <v>432000</v>
      </c>
      <c r="K11" s="98">
        <v>617900</v>
      </c>
      <c r="L11" s="98">
        <v>496800</v>
      </c>
      <c r="M11" s="98">
        <v>576700</v>
      </c>
      <c r="N11" s="98">
        <v>825400</v>
      </c>
      <c r="O11" s="98">
        <v>7131800</v>
      </c>
    </row>
    <row r="12" spans="1:16" x14ac:dyDescent="0.35">
      <c r="A12" s="97" t="s">
        <v>65</v>
      </c>
      <c r="B12" s="97" t="s">
        <v>66</v>
      </c>
      <c r="C12" s="98">
        <v>1024216</v>
      </c>
      <c r="D12" s="98">
        <v>961752</v>
      </c>
      <c r="E12" s="98">
        <v>753825</v>
      </c>
      <c r="F12" s="98">
        <v>944088</v>
      </c>
      <c r="G12" s="98">
        <v>824885</v>
      </c>
      <c r="H12" s="98">
        <v>1006174</v>
      </c>
      <c r="I12" s="98">
        <v>1364740</v>
      </c>
      <c r="J12" s="98">
        <v>289026</v>
      </c>
      <c r="K12" s="98">
        <v>298763</v>
      </c>
      <c r="L12" s="98">
        <v>296000</v>
      </c>
      <c r="M12" s="98">
        <v>383007</v>
      </c>
      <c r="N12" s="98">
        <v>135475</v>
      </c>
      <c r="O12" s="98">
        <v>8281951</v>
      </c>
    </row>
    <row r="13" spans="1:16" x14ac:dyDescent="0.35">
      <c r="A13" s="97" t="s">
        <v>67</v>
      </c>
      <c r="B13" s="97" t="s">
        <v>68</v>
      </c>
      <c r="C13" s="98">
        <v>2571270</v>
      </c>
      <c r="D13" s="98">
        <v>1832160</v>
      </c>
      <c r="E13" s="98">
        <v>2024750</v>
      </c>
      <c r="F13" s="98">
        <v>0</v>
      </c>
      <c r="G13" s="104">
        <v>-102564</v>
      </c>
      <c r="H13" s="98">
        <v>0</v>
      </c>
      <c r="I13" s="98">
        <v>0</v>
      </c>
      <c r="J13" s="98">
        <v>0</v>
      </c>
      <c r="K13" s="98">
        <v>0</v>
      </c>
      <c r="L13" s="98"/>
      <c r="M13" s="98">
        <v>0</v>
      </c>
      <c r="N13" s="98">
        <v>0</v>
      </c>
      <c r="O13" s="98">
        <v>6325616</v>
      </c>
      <c r="P13" s="94" t="s">
        <v>532</v>
      </c>
    </row>
    <row r="14" spans="1:16" x14ac:dyDescent="0.35">
      <c r="A14" s="97" t="s">
        <v>69</v>
      </c>
      <c r="B14" s="97" t="s">
        <v>70</v>
      </c>
      <c r="C14" s="98">
        <v>9492073</v>
      </c>
      <c r="D14" s="98">
        <v>8482056</v>
      </c>
      <c r="E14" s="98">
        <v>6888328</v>
      </c>
      <c r="F14" s="98">
        <v>4649659</v>
      </c>
      <c r="G14" s="98">
        <v>4716988</v>
      </c>
      <c r="H14" s="98">
        <v>3448131</v>
      </c>
      <c r="I14" s="98">
        <v>3717386</v>
      </c>
      <c r="J14" s="98">
        <v>2780818</v>
      </c>
      <c r="K14" s="98">
        <v>2836360</v>
      </c>
      <c r="L14" s="98">
        <v>3680088</v>
      </c>
      <c r="M14" s="98">
        <v>3444567</v>
      </c>
      <c r="N14" s="98">
        <v>3857343</v>
      </c>
      <c r="O14" s="98">
        <v>57993797</v>
      </c>
    </row>
    <row r="15" spans="1:16" x14ac:dyDescent="0.35">
      <c r="A15" s="97" t="s">
        <v>71</v>
      </c>
      <c r="B15" s="97" t="s">
        <v>200</v>
      </c>
      <c r="C15" s="98">
        <v>7264569</v>
      </c>
      <c r="D15" s="98">
        <v>759347</v>
      </c>
      <c r="E15" s="98">
        <v>616092</v>
      </c>
      <c r="F15" s="98">
        <v>760873</v>
      </c>
      <c r="G15" s="98">
        <v>914275</v>
      </c>
      <c r="H15" s="98">
        <v>4383544</v>
      </c>
      <c r="I15" s="98">
        <v>2466492</v>
      </c>
      <c r="J15" s="98">
        <v>1045785</v>
      </c>
      <c r="K15" s="98">
        <v>1019727</v>
      </c>
      <c r="L15" s="98">
        <v>1015026</v>
      </c>
      <c r="M15" s="98">
        <v>2251909</v>
      </c>
      <c r="N15" s="98">
        <v>2965967</v>
      </c>
      <c r="O15" s="98">
        <v>25463606</v>
      </c>
    </row>
    <row r="16" spans="1:16" x14ac:dyDescent="0.35">
      <c r="A16" s="97" t="s">
        <v>72</v>
      </c>
      <c r="B16" s="97" t="s">
        <v>73</v>
      </c>
      <c r="C16" s="98">
        <v>411550</v>
      </c>
      <c r="D16" s="98">
        <v>353000</v>
      </c>
      <c r="E16" s="98">
        <v>663600</v>
      </c>
      <c r="F16" s="98">
        <v>1073300</v>
      </c>
      <c r="G16" s="98">
        <v>997350</v>
      </c>
      <c r="H16" s="98">
        <v>574324</v>
      </c>
      <c r="I16" s="98">
        <v>605900</v>
      </c>
      <c r="J16" s="98">
        <v>492250</v>
      </c>
      <c r="K16" s="98">
        <v>488950</v>
      </c>
      <c r="L16" s="98">
        <v>177000</v>
      </c>
      <c r="M16" s="98">
        <v>330900</v>
      </c>
      <c r="N16" s="98">
        <v>341600</v>
      </c>
      <c r="O16" s="98">
        <v>6509724</v>
      </c>
    </row>
    <row r="17" spans="1:16" x14ac:dyDescent="0.35">
      <c r="A17" s="97" t="s">
        <v>74</v>
      </c>
      <c r="B17" s="97" t="s">
        <v>75</v>
      </c>
      <c r="C17" s="98">
        <v>82700</v>
      </c>
      <c r="D17" s="98">
        <v>128180</v>
      </c>
      <c r="E17" s="98">
        <v>126860</v>
      </c>
      <c r="F17" s="98">
        <v>111280</v>
      </c>
      <c r="G17" s="98">
        <v>102950</v>
      </c>
      <c r="H17" s="98">
        <v>119400</v>
      </c>
      <c r="I17" s="98">
        <v>142900</v>
      </c>
      <c r="J17" s="98">
        <v>80650</v>
      </c>
      <c r="K17" s="103">
        <v>0</v>
      </c>
      <c r="L17" s="103"/>
      <c r="M17" s="103">
        <v>0</v>
      </c>
      <c r="N17" s="103">
        <v>0</v>
      </c>
      <c r="O17" s="98">
        <v>894920</v>
      </c>
      <c r="P17" s="94" t="s">
        <v>579</v>
      </c>
    </row>
    <row r="18" spans="1:16" x14ac:dyDescent="0.35">
      <c r="A18" s="97" t="s">
        <v>76</v>
      </c>
      <c r="B18" s="97" t="s">
        <v>77</v>
      </c>
      <c r="C18" s="98">
        <v>499027</v>
      </c>
      <c r="D18" s="98">
        <v>422567</v>
      </c>
      <c r="E18" s="98">
        <v>433216</v>
      </c>
      <c r="F18" s="98">
        <v>434048</v>
      </c>
      <c r="G18" s="98">
        <v>393808</v>
      </c>
      <c r="H18" s="98">
        <v>408079</v>
      </c>
      <c r="I18" s="98">
        <v>384122</v>
      </c>
      <c r="J18" s="98">
        <v>455652</v>
      </c>
      <c r="K18" s="98">
        <v>427609</v>
      </c>
      <c r="L18" s="98">
        <v>471294</v>
      </c>
      <c r="M18" s="98">
        <v>400092</v>
      </c>
      <c r="N18" s="98">
        <v>441377</v>
      </c>
      <c r="O18" s="98">
        <v>5170891</v>
      </c>
    </row>
    <row r="19" spans="1:16" x14ac:dyDescent="0.35">
      <c r="A19" s="97" t="s">
        <v>78</v>
      </c>
      <c r="B19" s="97" t="s">
        <v>79</v>
      </c>
      <c r="C19" s="98">
        <v>482318</v>
      </c>
      <c r="D19" s="98">
        <v>443734</v>
      </c>
      <c r="E19" s="98">
        <v>405734</v>
      </c>
      <c r="F19" s="98">
        <v>428266</v>
      </c>
      <c r="G19" s="98">
        <v>397256</v>
      </c>
      <c r="H19" s="98">
        <v>391960</v>
      </c>
      <c r="I19" s="98">
        <v>434920</v>
      </c>
      <c r="J19" s="98">
        <v>355930</v>
      </c>
      <c r="K19" s="98">
        <v>355930</v>
      </c>
      <c r="L19" s="98">
        <v>355930</v>
      </c>
      <c r="M19" s="98">
        <v>355930</v>
      </c>
      <c r="N19" s="98">
        <v>339930</v>
      </c>
      <c r="O19" s="98">
        <v>4747838</v>
      </c>
    </row>
    <row r="20" spans="1:16" x14ac:dyDescent="0.35">
      <c r="A20" s="97" t="s">
        <v>80</v>
      </c>
      <c r="B20" s="97" t="s">
        <v>81</v>
      </c>
      <c r="C20" s="98">
        <v>132522</v>
      </c>
      <c r="D20" s="98">
        <v>93905</v>
      </c>
      <c r="E20" s="104">
        <v>-547506</v>
      </c>
      <c r="F20" s="98">
        <v>98527</v>
      </c>
      <c r="G20" s="98">
        <v>85868</v>
      </c>
      <c r="H20" s="98">
        <v>114452</v>
      </c>
      <c r="I20" s="98">
        <v>112664</v>
      </c>
      <c r="J20" s="98">
        <v>105715</v>
      </c>
      <c r="K20" s="98">
        <v>110457</v>
      </c>
      <c r="L20" s="98">
        <v>104664</v>
      </c>
      <c r="M20" s="98">
        <v>105894</v>
      </c>
      <c r="N20" s="98">
        <v>66658</v>
      </c>
      <c r="O20" s="98">
        <v>583820</v>
      </c>
      <c r="P20" s="94" t="s">
        <v>532</v>
      </c>
    </row>
    <row r="21" spans="1:16" x14ac:dyDescent="0.35">
      <c r="A21" s="97" t="s">
        <v>468</v>
      </c>
      <c r="B21" s="97" t="s">
        <v>469</v>
      </c>
      <c r="C21" s="98"/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/>
      <c r="M21" s="98">
        <v>0</v>
      </c>
      <c r="N21" s="98">
        <v>0</v>
      </c>
      <c r="O21" s="98">
        <v>0</v>
      </c>
    </row>
    <row r="22" spans="1:16" x14ac:dyDescent="0.35">
      <c r="A22" s="97" t="s">
        <v>82</v>
      </c>
      <c r="B22" s="97" t="s">
        <v>83</v>
      </c>
      <c r="C22" s="98">
        <v>733225</v>
      </c>
      <c r="D22" s="98">
        <v>296923</v>
      </c>
      <c r="E22" s="98">
        <v>32590</v>
      </c>
      <c r="F22" s="98">
        <v>571898</v>
      </c>
      <c r="G22" s="98">
        <v>713550</v>
      </c>
      <c r="H22" s="98">
        <v>122450</v>
      </c>
      <c r="I22" s="98">
        <v>1000457</v>
      </c>
      <c r="J22" s="98">
        <v>201298</v>
      </c>
      <c r="K22" s="98">
        <v>476750</v>
      </c>
      <c r="L22" s="98">
        <v>836242</v>
      </c>
      <c r="M22" s="98">
        <v>134745</v>
      </c>
      <c r="N22" s="98">
        <v>186683</v>
      </c>
      <c r="O22" s="98">
        <v>5306811</v>
      </c>
    </row>
    <row r="23" spans="1:16" x14ac:dyDescent="0.35">
      <c r="A23" s="97" t="s">
        <v>181</v>
      </c>
      <c r="B23" s="97" t="s">
        <v>56</v>
      </c>
      <c r="C23" s="98">
        <v>45568731</v>
      </c>
      <c r="D23" s="98">
        <v>3157015</v>
      </c>
      <c r="E23" s="98">
        <v>3821684</v>
      </c>
      <c r="F23" s="98">
        <v>44664731</v>
      </c>
      <c r="G23" s="98">
        <v>7413513</v>
      </c>
      <c r="H23" s="98">
        <v>5949752</v>
      </c>
      <c r="I23" s="98">
        <v>4896731</v>
      </c>
      <c r="J23" s="98">
        <v>10889088</v>
      </c>
      <c r="K23" s="98">
        <v>3952556</v>
      </c>
      <c r="L23" s="98">
        <v>3149183</v>
      </c>
      <c r="M23" s="98">
        <v>10771786</v>
      </c>
      <c r="N23" s="98">
        <v>3352594</v>
      </c>
      <c r="O23" s="98">
        <v>147587364</v>
      </c>
    </row>
    <row r="24" spans="1:16" x14ac:dyDescent="0.35">
      <c r="A24" s="97" t="s">
        <v>84</v>
      </c>
      <c r="B24" s="97" t="s">
        <v>85</v>
      </c>
      <c r="C24" s="98">
        <v>2708194</v>
      </c>
      <c r="D24" s="98">
        <v>2761626</v>
      </c>
      <c r="E24" s="98">
        <v>2779650</v>
      </c>
      <c r="F24" s="98">
        <v>2761247</v>
      </c>
      <c r="G24" s="98">
        <v>1924491</v>
      </c>
      <c r="H24" s="98">
        <v>2597647</v>
      </c>
      <c r="I24" s="98">
        <v>2235528</v>
      </c>
      <c r="J24" s="98">
        <v>2950809</v>
      </c>
      <c r="K24" s="98">
        <v>2296629</v>
      </c>
      <c r="L24" s="98">
        <v>3031040</v>
      </c>
      <c r="M24" s="98">
        <v>2343983</v>
      </c>
      <c r="N24" s="98">
        <v>3097078</v>
      </c>
      <c r="O24" s="98">
        <v>31487922</v>
      </c>
    </row>
    <row r="25" spans="1:16" x14ac:dyDescent="0.35">
      <c r="A25" s="97" t="s">
        <v>299</v>
      </c>
      <c r="B25" s="97" t="s">
        <v>300</v>
      </c>
      <c r="C25" s="98"/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/>
      <c r="M25" s="98">
        <v>0</v>
      </c>
      <c r="N25" s="98">
        <v>2216247</v>
      </c>
      <c r="O25" s="98">
        <v>2216247</v>
      </c>
    </row>
    <row r="26" spans="1:16" x14ac:dyDescent="0.35">
      <c r="A26" s="97" t="s">
        <v>405</v>
      </c>
      <c r="B26" s="97" t="s">
        <v>406</v>
      </c>
      <c r="C26" s="98">
        <v>1473653</v>
      </c>
      <c r="D26" s="98">
        <v>2469</v>
      </c>
      <c r="E26" s="98">
        <v>2421</v>
      </c>
      <c r="F26" s="98">
        <v>2661643</v>
      </c>
      <c r="G26" s="98">
        <v>-21115</v>
      </c>
      <c r="H26" s="98">
        <v>8298</v>
      </c>
      <c r="I26" s="98">
        <v>4639227</v>
      </c>
      <c r="J26" s="98">
        <v>39881</v>
      </c>
      <c r="K26" s="98">
        <v>9846049</v>
      </c>
      <c r="L26" s="98">
        <v>4026977</v>
      </c>
      <c r="M26" s="98">
        <v>81365</v>
      </c>
      <c r="N26" s="98">
        <v>-862994</v>
      </c>
      <c r="O26" s="98">
        <v>21897874</v>
      </c>
    </row>
    <row r="27" spans="1:16" x14ac:dyDescent="0.35">
      <c r="A27" s="97" t="s">
        <v>301</v>
      </c>
      <c r="B27" s="97" t="s">
        <v>302</v>
      </c>
      <c r="C27" s="98"/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/>
      <c r="M27" s="98">
        <v>0</v>
      </c>
      <c r="N27" s="98">
        <v>-8279230</v>
      </c>
      <c r="O27" s="98">
        <v>-8279230</v>
      </c>
    </row>
    <row r="28" spans="1:16" x14ac:dyDescent="0.35">
      <c r="A28" s="97" t="s">
        <v>86</v>
      </c>
      <c r="B28" s="97" t="s">
        <v>87</v>
      </c>
      <c r="C28" s="98">
        <v>722853</v>
      </c>
      <c r="D28" s="98">
        <v>206154</v>
      </c>
      <c r="E28" s="105">
        <v>2004945</v>
      </c>
      <c r="F28" s="105">
        <v>45142</v>
      </c>
      <c r="G28" s="105">
        <v>2952015</v>
      </c>
      <c r="H28" s="105">
        <v>1007791</v>
      </c>
      <c r="I28" s="105">
        <v>2831725</v>
      </c>
      <c r="J28" s="98">
        <v>717339</v>
      </c>
      <c r="K28" s="105">
        <v>1639721</v>
      </c>
      <c r="L28" s="98">
        <v>773316</v>
      </c>
      <c r="M28" s="105">
        <v>1453090</v>
      </c>
      <c r="N28" s="98">
        <v>886161</v>
      </c>
      <c r="O28" s="98">
        <v>15240252</v>
      </c>
      <c r="P28" s="94" t="s">
        <v>532</v>
      </c>
    </row>
    <row r="29" spans="1:16" x14ac:dyDescent="0.35">
      <c r="A29" s="97" t="s">
        <v>413</v>
      </c>
      <c r="B29" s="97" t="s">
        <v>414</v>
      </c>
      <c r="C29" s="98"/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/>
      <c r="M29" s="98">
        <v>0</v>
      </c>
      <c r="N29" s="104">
        <v>78161</v>
      </c>
      <c r="O29" s="98">
        <v>78161</v>
      </c>
      <c r="P29" s="94" t="s">
        <v>532</v>
      </c>
    </row>
    <row r="30" spans="1:16" x14ac:dyDescent="0.35">
      <c r="A30" s="97" t="s">
        <v>88</v>
      </c>
      <c r="B30" s="97" t="s">
        <v>89</v>
      </c>
      <c r="C30" s="98">
        <v>1655039</v>
      </c>
      <c r="D30" s="98">
        <v>3115057</v>
      </c>
      <c r="E30" s="98">
        <v>2768210</v>
      </c>
      <c r="F30" s="98">
        <v>1450192</v>
      </c>
      <c r="G30" s="98">
        <v>4205546</v>
      </c>
      <c r="H30" s="98">
        <v>2420435</v>
      </c>
      <c r="I30" s="104">
        <v>0</v>
      </c>
      <c r="J30" s="98">
        <v>4849835</v>
      </c>
      <c r="K30" s="105">
        <v>0</v>
      </c>
      <c r="L30" s="98">
        <v>2908836</v>
      </c>
      <c r="M30" s="98">
        <v>3089822</v>
      </c>
      <c r="N30" s="98">
        <v>3626854</v>
      </c>
      <c r="O30" s="98">
        <v>30089826</v>
      </c>
      <c r="P30" s="94" t="s">
        <v>532</v>
      </c>
    </row>
    <row r="31" spans="1:16" x14ac:dyDescent="0.35">
      <c r="A31" s="97" t="s">
        <v>90</v>
      </c>
      <c r="B31" s="97" t="s">
        <v>91</v>
      </c>
      <c r="C31" s="98">
        <v>1322353</v>
      </c>
      <c r="D31" s="98">
        <v>224371</v>
      </c>
      <c r="E31" s="98">
        <v>566386</v>
      </c>
      <c r="F31" s="98">
        <v>235294</v>
      </c>
      <c r="G31" s="98">
        <v>1044538</v>
      </c>
      <c r="H31" s="98">
        <v>815628</v>
      </c>
      <c r="I31" s="98">
        <v>907813</v>
      </c>
      <c r="J31" s="98">
        <v>619409</v>
      </c>
      <c r="K31" s="98">
        <v>751345</v>
      </c>
      <c r="L31" s="98">
        <v>930432</v>
      </c>
      <c r="M31" s="98">
        <v>463868</v>
      </c>
      <c r="N31" s="98">
        <v>500004</v>
      </c>
      <c r="O31" s="98">
        <v>8381441</v>
      </c>
    </row>
    <row r="32" spans="1:16" x14ac:dyDescent="0.35">
      <c r="A32" s="97" t="s">
        <v>92</v>
      </c>
      <c r="B32" s="97" t="s">
        <v>93</v>
      </c>
      <c r="C32" s="98">
        <v>30777369</v>
      </c>
      <c r="D32" s="98">
        <v>32812242</v>
      </c>
      <c r="E32" s="98">
        <v>28158940</v>
      </c>
      <c r="F32" s="98">
        <v>32685855</v>
      </c>
      <c r="G32" s="98">
        <v>52489175</v>
      </c>
      <c r="H32" s="98">
        <v>16853130</v>
      </c>
      <c r="I32" s="98">
        <v>34569081</v>
      </c>
      <c r="J32" s="98">
        <v>32908989</v>
      </c>
      <c r="K32" s="98">
        <v>48918703</v>
      </c>
      <c r="L32" s="98">
        <v>15979594</v>
      </c>
      <c r="M32" s="98">
        <v>46287229</v>
      </c>
      <c r="N32" s="98">
        <v>30373253</v>
      </c>
      <c r="O32" s="98">
        <v>402813560</v>
      </c>
    </row>
    <row r="33" spans="1:16" x14ac:dyDescent="0.35">
      <c r="A33" s="97" t="s">
        <v>94</v>
      </c>
      <c r="B33" s="97" t="s">
        <v>95</v>
      </c>
      <c r="C33" s="98">
        <v>347108</v>
      </c>
      <c r="D33" s="98">
        <v>824012</v>
      </c>
      <c r="E33" s="98">
        <v>353240</v>
      </c>
      <c r="F33" s="98">
        <v>353512</v>
      </c>
      <c r="G33" s="98">
        <v>360376</v>
      </c>
      <c r="H33" s="98">
        <v>366012</v>
      </c>
      <c r="I33" s="98">
        <v>391316</v>
      </c>
      <c r="J33" s="98">
        <v>374272</v>
      </c>
      <c r="K33" s="98">
        <v>378968</v>
      </c>
      <c r="L33" s="98">
        <v>383692</v>
      </c>
      <c r="M33" s="98">
        <v>861956</v>
      </c>
      <c r="N33" s="98">
        <v>389892</v>
      </c>
      <c r="O33" s="98">
        <v>5384356</v>
      </c>
    </row>
    <row r="34" spans="1:16" x14ac:dyDescent="0.35">
      <c r="A34" s="97" t="s">
        <v>470</v>
      </c>
      <c r="B34" s="97" t="s">
        <v>471</v>
      </c>
      <c r="C34" s="98"/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/>
      <c r="M34" s="98">
        <v>0</v>
      </c>
      <c r="N34" s="98">
        <v>0</v>
      </c>
      <c r="O34" s="98">
        <v>0</v>
      </c>
    </row>
    <row r="35" spans="1:16" x14ac:dyDescent="0.35">
      <c r="A35" s="97" t="s">
        <v>96</v>
      </c>
      <c r="B35" s="97" t="s">
        <v>97</v>
      </c>
      <c r="C35" s="98">
        <v>467545</v>
      </c>
      <c r="D35" s="98">
        <v>471348</v>
      </c>
      <c r="E35" s="98">
        <v>433220</v>
      </c>
      <c r="F35" s="98">
        <v>434721</v>
      </c>
      <c r="G35" s="98">
        <v>442042</v>
      </c>
      <c r="H35" s="98">
        <v>448752</v>
      </c>
      <c r="I35" s="98">
        <v>454025</v>
      </c>
      <c r="J35" s="98">
        <v>419189</v>
      </c>
      <c r="K35" s="98">
        <v>424788</v>
      </c>
      <c r="L35" s="104">
        <v>1641732</v>
      </c>
      <c r="M35" s="104">
        <v>2453881</v>
      </c>
      <c r="N35" s="104">
        <v>2456014</v>
      </c>
      <c r="O35" s="98">
        <v>10547257</v>
      </c>
      <c r="P35" s="94" t="s">
        <v>532</v>
      </c>
    </row>
    <row r="36" spans="1:16" x14ac:dyDescent="0.35">
      <c r="A36" s="97" t="s">
        <v>98</v>
      </c>
      <c r="B36" s="97" t="s">
        <v>99</v>
      </c>
      <c r="C36" s="98">
        <v>217550</v>
      </c>
      <c r="D36" s="98">
        <v>0</v>
      </c>
      <c r="E36" s="98">
        <v>256000</v>
      </c>
      <c r="F36" s="98">
        <v>618200</v>
      </c>
      <c r="G36" s="98">
        <v>258100</v>
      </c>
      <c r="H36" s="98">
        <v>271020</v>
      </c>
      <c r="I36" s="98">
        <v>260500</v>
      </c>
      <c r="J36" s="98">
        <v>269500</v>
      </c>
      <c r="K36" s="98">
        <v>261300</v>
      </c>
      <c r="L36" s="98">
        <v>259620</v>
      </c>
      <c r="M36" s="98">
        <v>271020</v>
      </c>
      <c r="N36" s="98">
        <v>255780</v>
      </c>
      <c r="O36" s="98">
        <v>3198590</v>
      </c>
    </row>
    <row r="37" spans="1:16" x14ac:dyDescent="0.35">
      <c r="A37" s="97" t="s">
        <v>192</v>
      </c>
      <c r="B37" s="97" t="s">
        <v>193</v>
      </c>
      <c r="C37" s="98">
        <v>643528</v>
      </c>
      <c r="D37" s="98">
        <v>643528</v>
      </c>
      <c r="E37" s="98">
        <v>643528</v>
      </c>
      <c r="F37" s="98">
        <v>643528</v>
      </c>
      <c r="G37" s="98">
        <v>643528</v>
      </c>
      <c r="H37" s="98">
        <v>643528</v>
      </c>
      <c r="I37" s="98">
        <v>643528</v>
      </c>
      <c r="J37" s="98">
        <v>643528</v>
      </c>
      <c r="K37" s="98">
        <v>643528</v>
      </c>
      <c r="L37" s="98">
        <v>643528</v>
      </c>
      <c r="M37" s="98">
        <v>643528</v>
      </c>
      <c r="N37" s="98">
        <v>643528</v>
      </c>
      <c r="O37" s="98">
        <v>7722336</v>
      </c>
    </row>
    <row r="38" spans="1:16" x14ac:dyDescent="0.35">
      <c r="A38" s="97" t="s">
        <v>194</v>
      </c>
      <c r="B38" s="97" t="s">
        <v>195</v>
      </c>
      <c r="C38" s="98">
        <v>175631</v>
      </c>
      <c r="D38" s="98">
        <v>175631</v>
      </c>
      <c r="E38" s="98">
        <v>175631</v>
      </c>
      <c r="F38" s="98">
        <v>175631</v>
      </c>
      <c r="G38" s="98">
        <v>175631</v>
      </c>
      <c r="H38" s="98">
        <v>175631</v>
      </c>
      <c r="I38" s="98">
        <v>175631</v>
      </c>
      <c r="J38" s="98">
        <v>175631</v>
      </c>
      <c r="K38" s="98">
        <v>175631</v>
      </c>
      <c r="L38" s="98">
        <v>175631</v>
      </c>
      <c r="M38" s="98">
        <v>175901</v>
      </c>
      <c r="N38" s="98">
        <v>175631</v>
      </c>
      <c r="O38" s="98">
        <v>2107842</v>
      </c>
    </row>
    <row r="39" spans="1:16" x14ac:dyDescent="0.35">
      <c r="A39" s="97" t="s">
        <v>100</v>
      </c>
      <c r="B39" s="97" t="s">
        <v>101</v>
      </c>
      <c r="C39" s="98">
        <v>518337</v>
      </c>
      <c r="D39" s="98">
        <v>440000</v>
      </c>
      <c r="E39" s="98">
        <v>507261</v>
      </c>
      <c r="F39" s="98">
        <v>397076</v>
      </c>
      <c r="G39" s="98">
        <v>436975</v>
      </c>
      <c r="H39" s="104">
        <v>0</v>
      </c>
      <c r="I39" s="98">
        <v>517076</v>
      </c>
      <c r="J39" s="98">
        <v>507261</v>
      </c>
      <c r="K39" s="98">
        <v>644387</v>
      </c>
      <c r="L39" s="98">
        <v>178000</v>
      </c>
      <c r="M39" s="98">
        <v>669598</v>
      </c>
      <c r="N39" s="104">
        <v>-189076</v>
      </c>
      <c r="O39" s="98">
        <v>4626895</v>
      </c>
      <c r="P39" s="94" t="s">
        <v>532</v>
      </c>
    </row>
    <row r="40" spans="1:16" x14ac:dyDescent="0.35">
      <c r="A40" s="97" t="s">
        <v>102</v>
      </c>
      <c r="B40" s="97" t="s">
        <v>103</v>
      </c>
      <c r="C40" s="98">
        <v>5412585</v>
      </c>
      <c r="D40" s="98">
        <v>405558</v>
      </c>
      <c r="E40" s="98">
        <v>409867</v>
      </c>
      <c r="F40" s="98">
        <v>412182</v>
      </c>
      <c r="G40" s="98">
        <v>418497</v>
      </c>
      <c r="H40" s="98">
        <v>424696</v>
      </c>
      <c r="I40" s="98">
        <v>429969</v>
      </c>
      <c r="J40" s="98">
        <v>531353</v>
      </c>
      <c r="K40" s="98">
        <v>1071713</v>
      </c>
      <c r="L40" s="98">
        <v>1082137</v>
      </c>
      <c r="M40" s="104">
        <v>-818851</v>
      </c>
      <c r="N40" s="98">
        <v>414973</v>
      </c>
      <c r="O40" s="98">
        <v>10194679</v>
      </c>
      <c r="P40" s="94" t="s">
        <v>532</v>
      </c>
    </row>
    <row r="41" spans="1:16" x14ac:dyDescent="0.35">
      <c r="A41" s="97" t="s">
        <v>104</v>
      </c>
      <c r="B41" s="97" t="s">
        <v>105</v>
      </c>
      <c r="C41" s="98">
        <v>1679680</v>
      </c>
      <c r="D41" s="98">
        <v>0</v>
      </c>
      <c r="E41" s="98">
        <v>967878</v>
      </c>
      <c r="F41" s="98">
        <v>1471664</v>
      </c>
      <c r="G41" s="98">
        <v>1524318</v>
      </c>
      <c r="H41" s="98">
        <v>4553517</v>
      </c>
      <c r="I41" s="98">
        <v>0</v>
      </c>
      <c r="J41" s="98">
        <v>2131000</v>
      </c>
      <c r="K41" s="98">
        <v>1018380</v>
      </c>
      <c r="L41" s="98">
        <v>450000</v>
      </c>
      <c r="M41" s="98">
        <v>1752249</v>
      </c>
      <c r="N41" s="98">
        <v>3167539</v>
      </c>
      <c r="O41" s="98">
        <v>18716225</v>
      </c>
    </row>
    <row r="42" spans="1:16" x14ac:dyDescent="0.35">
      <c r="A42" s="97" t="s">
        <v>106</v>
      </c>
      <c r="B42" s="97" t="s">
        <v>107</v>
      </c>
      <c r="C42" s="98">
        <v>11349865</v>
      </c>
      <c r="D42" s="98">
        <v>6931440</v>
      </c>
      <c r="E42" s="98">
        <v>152588</v>
      </c>
      <c r="F42" s="98">
        <v>5378718</v>
      </c>
      <c r="G42" s="98">
        <v>1004656</v>
      </c>
      <c r="H42" s="104">
        <v>71799</v>
      </c>
      <c r="I42" s="98">
        <v>1396292</v>
      </c>
      <c r="J42" s="98">
        <v>0</v>
      </c>
      <c r="K42" s="104">
        <v>169205</v>
      </c>
      <c r="L42" s="98">
        <v>1178486</v>
      </c>
      <c r="M42" s="98">
        <v>1760500</v>
      </c>
      <c r="N42" s="98">
        <v>954250</v>
      </c>
      <c r="O42" s="98">
        <v>30347799</v>
      </c>
    </row>
    <row r="43" spans="1:16" x14ac:dyDescent="0.35">
      <c r="A43" s="97" t="s">
        <v>108</v>
      </c>
      <c r="B43" s="97" t="s">
        <v>109</v>
      </c>
      <c r="C43" s="98"/>
      <c r="D43" s="98">
        <v>640929</v>
      </c>
      <c r="E43" s="98">
        <v>690202</v>
      </c>
      <c r="F43" s="98">
        <v>493864</v>
      </c>
      <c r="G43" s="98">
        <v>613420</v>
      </c>
      <c r="H43" s="98">
        <v>593083</v>
      </c>
      <c r="I43" s="98">
        <v>638122</v>
      </c>
      <c r="J43" s="98">
        <v>698541</v>
      </c>
      <c r="K43" s="98">
        <v>714464</v>
      </c>
      <c r="L43" s="98">
        <v>663511</v>
      </c>
      <c r="M43" s="98">
        <v>518576</v>
      </c>
      <c r="N43" s="98">
        <v>18236</v>
      </c>
      <c r="O43" s="98">
        <v>6282948</v>
      </c>
    </row>
    <row r="44" spans="1:16" x14ac:dyDescent="0.35">
      <c r="A44" s="97" t="s">
        <v>110</v>
      </c>
      <c r="B44" s="97" t="s">
        <v>111</v>
      </c>
      <c r="C44" s="98"/>
      <c r="D44" s="98">
        <v>591794</v>
      </c>
      <c r="E44" s="98">
        <v>385295</v>
      </c>
      <c r="F44" s="98">
        <v>335300</v>
      </c>
      <c r="G44" s="98">
        <v>0</v>
      </c>
      <c r="H44" s="98">
        <v>826909</v>
      </c>
      <c r="I44" s="98">
        <v>0</v>
      </c>
      <c r="J44" s="98">
        <v>0</v>
      </c>
      <c r="K44" s="98">
        <v>0</v>
      </c>
      <c r="L44" s="98"/>
      <c r="M44" s="98">
        <v>0</v>
      </c>
      <c r="N44" s="98">
        <v>0</v>
      </c>
      <c r="O44" s="98">
        <v>2139298</v>
      </c>
    </row>
    <row r="45" spans="1:16" x14ac:dyDescent="0.35">
      <c r="A45" s="97" t="s">
        <v>112</v>
      </c>
      <c r="B45" s="97" t="s">
        <v>113</v>
      </c>
      <c r="C45" s="98"/>
      <c r="D45" s="98">
        <v>650000</v>
      </c>
      <c r="E45" s="98">
        <v>0</v>
      </c>
      <c r="F45" s="98">
        <v>290000</v>
      </c>
      <c r="G45" s="98">
        <v>0</v>
      </c>
      <c r="H45" s="98">
        <v>0</v>
      </c>
      <c r="I45" s="98">
        <v>0</v>
      </c>
      <c r="J45" s="98">
        <v>0</v>
      </c>
      <c r="K45" s="104">
        <v>5523000</v>
      </c>
      <c r="L45" s="98"/>
      <c r="M45" s="98">
        <v>0</v>
      </c>
      <c r="N45" s="98">
        <v>0</v>
      </c>
      <c r="O45" s="98">
        <v>6463000</v>
      </c>
      <c r="P45" s="94" t="s">
        <v>532</v>
      </c>
    </row>
    <row r="46" spans="1:16" x14ac:dyDescent="0.35">
      <c r="A46" s="97" t="s">
        <v>114</v>
      </c>
      <c r="B46" s="97" t="s">
        <v>115</v>
      </c>
      <c r="C46" s="103">
        <v>97136</v>
      </c>
      <c r="D46" s="98">
        <v>477136</v>
      </c>
      <c r="E46" s="98">
        <v>357136</v>
      </c>
      <c r="F46" s="103">
        <v>97136</v>
      </c>
      <c r="G46" s="98">
        <v>0</v>
      </c>
      <c r="H46" s="98">
        <v>0</v>
      </c>
      <c r="I46" s="103">
        <v>97136</v>
      </c>
      <c r="J46" s="98">
        <v>0</v>
      </c>
      <c r="K46" s="98">
        <v>698241</v>
      </c>
      <c r="L46" s="103">
        <v>97136</v>
      </c>
      <c r="M46" s="98">
        <v>125735</v>
      </c>
      <c r="N46" s="98">
        <v>735035</v>
      </c>
      <c r="O46" s="98">
        <v>2781827</v>
      </c>
    </row>
    <row r="47" spans="1:16" x14ac:dyDescent="0.35">
      <c r="A47" s="97" t="s">
        <v>472</v>
      </c>
      <c r="B47" s="97" t="s">
        <v>473</v>
      </c>
      <c r="C47" s="98"/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/>
      <c r="M47" s="98">
        <v>0</v>
      </c>
      <c r="N47" s="98">
        <v>0</v>
      </c>
      <c r="O47" s="98">
        <v>0</v>
      </c>
    </row>
    <row r="48" spans="1:16" x14ac:dyDescent="0.35">
      <c r="A48" s="97" t="s">
        <v>474</v>
      </c>
      <c r="B48" s="97" t="s">
        <v>475</v>
      </c>
      <c r="C48" s="98"/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/>
      <c r="M48" s="98">
        <v>0</v>
      </c>
      <c r="N48" s="98">
        <v>0</v>
      </c>
      <c r="O48" s="98">
        <v>0</v>
      </c>
    </row>
    <row r="49" spans="1:16" x14ac:dyDescent="0.35">
      <c r="A49" s="97" t="s">
        <v>116</v>
      </c>
      <c r="B49" s="97" t="s">
        <v>117</v>
      </c>
      <c r="C49" s="98">
        <v>342634</v>
      </c>
      <c r="D49" s="98">
        <v>575260</v>
      </c>
      <c r="E49" s="98">
        <v>1412135</v>
      </c>
      <c r="F49" s="98">
        <v>1541298</v>
      </c>
      <c r="G49" s="98">
        <v>1979728</v>
      </c>
      <c r="H49" s="98">
        <v>4809351</v>
      </c>
      <c r="I49" s="98">
        <v>726407</v>
      </c>
      <c r="J49" s="98">
        <v>1397040</v>
      </c>
      <c r="K49" s="98">
        <v>742676</v>
      </c>
      <c r="L49" s="98">
        <v>497156</v>
      </c>
      <c r="M49" s="98">
        <v>2587264</v>
      </c>
      <c r="N49" s="98">
        <v>834242</v>
      </c>
      <c r="O49" s="98">
        <v>17445191</v>
      </c>
    </row>
    <row r="50" spans="1:16" x14ac:dyDescent="0.35">
      <c r="A50" s="97" t="s">
        <v>118</v>
      </c>
      <c r="B50" s="97" t="s">
        <v>119</v>
      </c>
      <c r="C50" s="103">
        <v>7969129</v>
      </c>
      <c r="D50" s="98">
        <v>0</v>
      </c>
      <c r="E50" s="103">
        <v>7413769</v>
      </c>
      <c r="F50" s="103">
        <v>7479649</v>
      </c>
      <c r="G50" s="98">
        <v>0</v>
      </c>
      <c r="H50" s="98">
        <v>196000</v>
      </c>
      <c r="I50" s="98">
        <v>828724</v>
      </c>
      <c r="J50" s="98">
        <v>89000</v>
      </c>
      <c r="K50" s="103">
        <v>4995974</v>
      </c>
      <c r="L50" s="103">
        <v>2723922</v>
      </c>
      <c r="M50" s="103">
        <v>7883921</v>
      </c>
      <c r="N50" s="103">
        <v>1534411</v>
      </c>
      <c r="O50" s="98">
        <v>41114499</v>
      </c>
      <c r="P50" s="94" t="s">
        <v>580</v>
      </c>
    </row>
    <row r="51" spans="1:16" x14ac:dyDescent="0.35">
      <c r="A51" s="97" t="s">
        <v>120</v>
      </c>
      <c r="B51" s="97" t="s">
        <v>121</v>
      </c>
      <c r="C51" s="98">
        <v>780894</v>
      </c>
      <c r="D51" s="98">
        <v>544379</v>
      </c>
      <c r="E51" s="103">
        <v>1181151</v>
      </c>
      <c r="F51" s="98">
        <v>272043</v>
      </c>
      <c r="G51" s="98">
        <v>721301</v>
      </c>
      <c r="H51" s="98">
        <v>602300</v>
      </c>
      <c r="I51" s="98">
        <v>746555</v>
      </c>
      <c r="J51" s="103">
        <v>1043656</v>
      </c>
      <c r="K51" s="103">
        <v>1268921</v>
      </c>
      <c r="L51" s="103">
        <v>1563010</v>
      </c>
      <c r="M51" s="104">
        <v>3474067</v>
      </c>
      <c r="N51" s="103">
        <v>1256848</v>
      </c>
      <c r="O51" s="98">
        <v>13455125</v>
      </c>
      <c r="P51" s="94" t="s">
        <v>532</v>
      </c>
    </row>
    <row r="52" spans="1:16" x14ac:dyDescent="0.35">
      <c r="A52" s="97" t="s">
        <v>476</v>
      </c>
      <c r="B52" s="97" t="s">
        <v>477</v>
      </c>
      <c r="C52" s="98"/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/>
      <c r="M52" s="98">
        <v>0</v>
      </c>
      <c r="N52" s="98">
        <v>0</v>
      </c>
      <c r="O52" s="98">
        <v>0</v>
      </c>
    </row>
    <row r="53" spans="1:16" x14ac:dyDescent="0.35">
      <c r="A53" s="97" t="s">
        <v>122</v>
      </c>
      <c r="B53" s="97" t="s">
        <v>123</v>
      </c>
      <c r="C53" s="98">
        <v>1179380</v>
      </c>
      <c r="D53" s="103">
        <v>0</v>
      </c>
      <c r="E53" s="98">
        <v>1598586</v>
      </c>
      <c r="F53" s="103">
        <v>0</v>
      </c>
      <c r="G53" s="98">
        <v>4153254</v>
      </c>
      <c r="H53" s="103">
        <v>0</v>
      </c>
      <c r="I53" s="98">
        <v>5835853</v>
      </c>
      <c r="J53" s="98">
        <v>8441286</v>
      </c>
      <c r="K53" s="98">
        <v>13308114</v>
      </c>
      <c r="L53" s="98">
        <v>2518607</v>
      </c>
      <c r="M53" s="98">
        <v>1535824</v>
      </c>
      <c r="N53" s="98">
        <v>1273439</v>
      </c>
      <c r="O53" s="98">
        <v>39844343</v>
      </c>
    </row>
    <row r="54" spans="1:16" x14ac:dyDescent="0.35">
      <c r="A54" s="97" t="s">
        <v>124</v>
      </c>
      <c r="B54" s="97" t="s">
        <v>125</v>
      </c>
      <c r="C54" s="98">
        <v>23176</v>
      </c>
      <c r="D54" s="98">
        <v>23176</v>
      </c>
      <c r="E54" s="104">
        <v>701814</v>
      </c>
      <c r="F54" s="98">
        <v>23176</v>
      </c>
      <c r="G54" s="98">
        <v>24319</v>
      </c>
      <c r="H54" s="104">
        <v>3003867</v>
      </c>
      <c r="I54" s="104">
        <v>628781</v>
      </c>
      <c r="J54" s="98">
        <v>76812</v>
      </c>
      <c r="K54" s="104">
        <v>673341</v>
      </c>
      <c r="L54" s="98">
        <v>27765</v>
      </c>
      <c r="M54" s="104">
        <v>0</v>
      </c>
      <c r="N54" s="98">
        <v>22517</v>
      </c>
      <c r="O54" s="98">
        <v>5228744</v>
      </c>
      <c r="P54" s="94" t="s">
        <v>531</v>
      </c>
    </row>
    <row r="55" spans="1:16" x14ac:dyDescent="0.35">
      <c r="A55" s="97" t="s">
        <v>126</v>
      </c>
      <c r="B55" s="97" t="s">
        <v>127</v>
      </c>
      <c r="C55" s="98">
        <v>1969261</v>
      </c>
      <c r="D55" s="98">
        <v>4035634</v>
      </c>
      <c r="E55" s="98">
        <v>1845685</v>
      </c>
      <c r="F55" s="98">
        <v>2011093</v>
      </c>
      <c r="G55" s="98">
        <v>2611730</v>
      </c>
      <c r="H55" s="98">
        <v>2999605</v>
      </c>
      <c r="I55" s="98">
        <v>3079801</v>
      </c>
      <c r="J55" s="98">
        <v>2816725</v>
      </c>
      <c r="K55" s="98">
        <v>2730044</v>
      </c>
      <c r="L55" s="98">
        <v>2775054</v>
      </c>
      <c r="M55" s="98">
        <v>2549999</v>
      </c>
      <c r="N55" s="98">
        <v>2595011</v>
      </c>
      <c r="O55" s="98">
        <v>32019642</v>
      </c>
    </row>
    <row r="56" spans="1:16" x14ac:dyDescent="0.35">
      <c r="A56" s="97" t="s">
        <v>128</v>
      </c>
      <c r="B56" s="97" t="s">
        <v>129</v>
      </c>
      <c r="C56" s="98">
        <v>1701768</v>
      </c>
      <c r="D56" s="98">
        <v>1508534</v>
      </c>
      <c r="E56" s="98">
        <v>1610182</v>
      </c>
      <c r="F56" s="98">
        <v>133272</v>
      </c>
      <c r="G56" s="98">
        <v>1319308</v>
      </c>
      <c r="H56" s="98">
        <v>1204680</v>
      </c>
      <c r="I56" s="98">
        <v>1398880</v>
      </c>
      <c r="J56" s="98">
        <v>1430444</v>
      </c>
      <c r="K56" s="98">
        <v>1310926</v>
      </c>
      <c r="L56" s="98">
        <v>1314280</v>
      </c>
      <c r="M56" s="98">
        <v>1035056</v>
      </c>
      <c r="N56" s="98">
        <v>1791010</v>
      </c>
      <c r="O56" s="98">
        <v>15758340</v>
      </c>
    </row>
    <row r="57" spans="1:16" x14ac:dyDescent="0.35">
      <c r="A57" s="97" t="s">
        <v>478</v>
      </c>
      <c r="B57" s="97" t="s">
        <v>479</v>
      </c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/>
      <c r="M57" s="98">
        <v>0</v>
      </c>
      <c r="N57" s="98">
        <v>0</v>
      </c>
      <c r="O57" s="98">
        <v>0</v>
      </c>
    </row>
    <row r="58" spans="1:16" x14ac:dyDescent="0.35">
      <c r="A58" s="97" t="s">
        <v>130</v>
      </c>
      <c r="B58" s="97" t="s">
        <v>131</v>
      </c>
      <c r="C58" s="98">
        <v>831053</v>
      </c>
      <c r="D58" s="98">
        <v>690713</v>
      </c>
      <c r="E58" s="98">
        <v>846648</v>
      </c>
      <c r="F58" s="98">
        <v>703651</v>
      </c>
      <c r="G58" s="98">
        <v>1020803</v>
      </c>
      <c r="H58" s="98">
        <v>632520</v>
      </c>
      <c r="I58" s="98">
        <v>952791</v>
      </c>
      <c r="J58" s="98">
        <v>203474</v>
      </c>
      <c r="K58" s="98">
        <v>320162</v>
      </c>
      <c r="L58" s="98">
        <v>1225168</v>
      </c>
      <c r="M58" s="98">
        <v>215712</v>
      </c>
      <c r="N58" s="98">
        <v>2101791</v>
      </c>
      <c r="O58" s="98">
        <v>9744486</v>
      </c>
    </row>
    <row r="59" spans="1:16" x14ac:dyDescent="0.35">
      <c r="A59" s="97" t="s">
        <v>132</v>
      </c>
      <c r="B59" s="97" t="s">
        <v>133</v>
      </c>
      <c r="C59" s="98">
        <v>0</v>
      </c>
      <c r="D59" s="98">
        <v>0</v>
      </c>
      <c r="E59" s="98">
        <v>0</v>
      </c>
      <c r="F59" s="98">
        <v>0</v>
      </c>
      <c r="G59" s="98">
        <v>0</v>
      </c>
      <c r="H59" s="98">
        <v>86215</v>
      </c>
      <c r="I59" s="98">
        <v>0</v>
      </c>
      <c r="J59" s="98">
        <v>0</v>
      </c>
      <c r="K59" s="98">
        <v>0</v>
      </c>
      <c r="L59" s="98">
        <v>87969</v>
      </c>
      <c r="M59" s="104">
        <v>303292</v>
      </c>
      <c r="N59" s="98">
        <v>0</v>
      </c>
      <c r="O59" s="98">
        <v>477476</v>
      </c>
      <c r="P59" s="94" t="s">
        <v>532</v>
      </c>
    </row>
    <row r="60" spans="1:16" x14ac:dyDescent="0.35">
      <c r="A60" s="97" t="s">
        <v>134</v>
      </c>
      <c r="B60" s="97" t="s">
        <v>135</v>
      </c>
      <c r="C60" s="98">
        <v>51960</v>
      </c>
      <c r="D60" s="98">
        <v>0</v>
      </c>
      <c r="E60" s="98">
        <v>390000</v>
      </c>
      <c r="F60" s="98">
        <v>191000</v>
      </c>
      <c r="G60" s="98">
        <v>100590</v>
      </c>
      <c r="H60" s="98">
        <v>137316</v>
      </c>
      <c r="I60" s="98">
        <v>0</v>
      </c>
      <c r="J60" s="98">
        <v>0</v>
      </c>
      <c r="K60" s="98">
        <v>0</v>
      </c>
      <c r="L60" s="98">
        <v>128892</v>
      </c>
      <c r="M60" s="98">
        <v>321843</v>
      </c>
      <c r="N60" s="98">
        <v>153132</v>
      </c>
      <c r="O60" s="98">
        <v>1474733</v>
      </c>
    </row>
    <row r="61" spans="1:16" x14ac:dyDescent="0.35">
      <c r="A61" s="97" t="s">
        <v>136</v>
      </c>
      <c r="B61" s="97" t="s">
        <v>137</v>
      </c>
      <c r="C61" s="98">
        <v>110000</v>
      </c>
      <c r="D61" s="98">
        <v>285000</v>
      </c>
      <c r="E61" s="98">
        <v>110000</v>
      </c>
      <c r="F61" s="98">
        <v>615000</v>
      </c>
      <c r="G61" s="98">
        <v>285000</v>
      </c>
      <c r="H61" s="98">
        <v>330000</v>
      </c>
      <c r="I61" s="98">
        <v>285000</v>
      </c>
      <c r="J61" s="98">
        <v>333000</v>
      </c>
      <c r="K61" s="98">
        <v>230100</v>
      </c>
      <c r="L61" s="98">
        <v>330000</v>
      </c>
      <c r="M61" s="98">
        <v>285000</v>
      </c>
      <c r="N61" s="98">
        <v>285000</v>
      </c>
      <c r="O61" s="98">
        <v>3483100</v>
      </c>
    </row>
    <row r="62" spans="1:16" x14ac:dyDescent="0.35">
      <c r="A62" s="97" t="s">
        <v>201</v>
      </c>
      <c r="B62" s="97" t="s">
        <v>202</v>
      </c>
      <c r="C62" s="98"/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/>
      <c r="M62" s="98">
        <v>0</v>
      </c>
      <c r="N62" s="98">
        <v>37951</v>
      </c>
      <c r="O62" s="98">
        <v>37951</v>
      </c>
    </row>
    <row r="63" spans="1:16" x14ac:dyDescent="0.35">
      <c r="A63" s="97" t="s">
        <v>480</v>
      </c>
      <c r="B63" s="97" t="s">
        <v>481</v>
      </c>
      <c r="C63" s="98"/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/>
      <c r="M63" s="98">
        <v>0</v>
      </c>
      <c r="N63" s="98">
        <v>0</v>
      </c>
      <c r="O63" s="98">
        <v>0</v>
      </c>
    </row>
    <row r="64" spans="1:16" x14ac:dyDescent="0.35">
      <c r="A64" s="97" t="s">
        <v>138</v>
      </c>
      <c r="B64" s="97" t="s">
        <v>139</v>
      </c>
      <c r="C64" s="98"/>
      <c r="D64" s="98">
        <v>0</v>
      </c>
      <c r="E64" s="98">
        <v>0</v>
      </c>
      <c r="F64" s="98">
        <v>990681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/>
      <c r="M64" s="98">
        <v>0</v>
      </c>
      <c r="N64" s="98">
        <v>0</v>
      </c>
      <c r="O64" s="98">
        <v>990681</v>
      </c>
    </row>
    <row r="65" spans="1:19" x14ac:dyDescent="0.35">
      <c r="A65" s="97" t="s">
        <v>482</v>
      </c>
      <c r="B65" s="97" t="s">
        <v>483</v>
      </c>
      <c r="C65" s="98"/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0</v>
      </c>
      <c r="L65" s="98"/>
      <c r="M65" s="98">
        <v>0</v>
      </c>
      <c r="N65" s="98">
        <v>0</v>
      </c>
      <c r="O65" s="98">
        <v>0</v>
      </c>
    </row>
    <row r="66" spans="1:19" x14ac:dyDescent="0.35">
      <c r="A66" s="97" t="s">
        <v>182</v>
      </c>
      <c r="B66" s="97" t="s">
        <v>183</v>
      </c>
      <c r="C66" s="98"/>
      <c r="D66" s="98">
        <v>0</v>
      </c>
      <c r="E66" s="98">
        <v>0</v>
      </c>
      <c r="F66" s="98">
        <v>0</v>
      </c>
      <c r="G66" s="98">
        <v>349823</v>
      </c>
      <c r="H66" s="98">
        <v>714908</v>
      </c>
      <c r="I66" s="98">
        <v>1245614</v>
      </c>
      <c r="J66" s="98">
        <v>259367</v>
      </c>
      <c r="K66" s="98">
        <v>1328116</v>
      </c>
      <c r="L66" s="98">
        <v>338796</v>
      </c>
      <c r="M66" s="98">
        <v>0</v>
      </c>
      <c r="N66" s="98">
        <v>222073</v>
      </c>
      <c r="O66" s="98">
        <v>4458697</v>
      </c>
    </row>
    <row r="67" spans="1:19" x14ac:dyDescent="0.35">
      <c r="A67" s="97" t="s">
        <v>484</v>
      </c>
      <c r="B67" s="97" t="s">
        <v>485</v>
      </c>
      <c r="C67" s="98"/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  <c r="L67" s="98"/>
      <c r="M67" s="98">
        <v>0</v>
      </c>
      <c r="N67" s="98">
        <v>0</v>
      </c>
      <c r="O67" s="98">
        <v>0</v>
      </c>
    </row>
    <row r="68" spans="1:19" x14ac:dyDescent="0.35">
      <c r="A68" s="97" t="s">
        <v>303</v>
      </c>
      <c r="B68" s="97" t="s">
        <v>304</v>
      </c>
      <c r="C68" s="98"/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/>
      <c r="M68" s="98">
        <v>-235396</v>
      </c>
      <c r="N68" s="98">
        <v>272682</v>
      </c>
      <c r="O68" s="98">
        <v>37286</v>
      </c>
    </row>
    <row r="69" spans="1:19" x14ac:dyDescent="0.35">
      <c r="A69" s="97" t="s">
        <v>140</v>
      </c>
      <c r="B69" s="97" t="s">
        <v>141</v>
      </c>
      <c r="C69" s="98">
        <v>29695967</v>
      </c>
      <c r="D69" s="98">
        <v>26178698</v>
      </c>
      <c r="E69" s="98">
        <v>30491374</v>
      </c>
      <c r="F69" s="98">
        <v>31414296</v>
      </c>
      <c r="G69" s="98">
        <v>22402204</v>
      </c>
      <c r="H69" s="98">
        <v>19132538</v>
      </c>
      <c r="I69" s="98">
        <v>21270423</v>
      </c>
      <c r="J69" s="98">
        <v>21167802</v>
      </c>
      <c r="K69" s="98">
        <v>24014947</v>
      </c>
      <c r="L69" s="98">
        <v>22110490</v>
      </c>
      <c r="M69" s="98">
        <v>22231058</v>
      </c>
      <c r="N69" s="98">
        <v>21961752</v>
      </c>
      <c r="O69" s="98">
        <v>292071549</v>
      </c>
    </row>
    <row r="70" spans="1:19" x14ac:dyDescent="0.35">
      <c r="A70" s="97" t="s">
        <v>189</v>
      </c>
      <c r="B70" s="97" t="s">
        <v>190</v>
      </c>
      <c r="C70" s="98">
        <v>2121701</v>
      </c>
      <c r="D70" s="98">
        <v>1907275</v>
      </c>
      <c r="E70" s="98">
        <v>2012511</v>
      </c>
      <c r="F70" s="98">
        <v>2232373</v>
      </c>
      <c r="G70" s="98">
        <v>1726932</v>
      </c>
      <c r="H70" s="98">
        <v>1516995</v>
      </c>
      <c r="I70" s="98">
        <v>1550248</v>
      </c>
      <c r="J70" s="98">
        <v>1417219</v>
      </c>
      <c r="K70" s="98">
        <v>1677174</v>
      </c>
      <c r="L70" s="98">
        <v>1421486</v>
      </c>
      <c r="M70" s="98">
        <v>1410243</v>
      </c>
      <c r="N70" s="98">
        <v>1411774</v>
      </c>
      <c r="O70" s="98">
        <v>20405931</v>
      </c>
    </row>
    <row r="71" spans="1:19" ht="87" x14ac:dyDescent="0.35">
      <c r="A71" s="97" t="s">
        <v>142</v>
      </c>
      <c r="B71" s="97" t="s">
        <v>143</v>
      </c>
      <c r="C71" s="98"/>
      <c r="D71" s="104">
        <v>203214</v>
      </c>
      <c r="E71" s="98">
        <v>1540756</v>
      </c>
      <c r="F71" s="98">
        <v>16582466</v>
      </c>
      <c r="G71" s="98">
        <v>15127725</v>
      </c>
      <c r="H71" s="98">
        <v>0</v>
      </c>
      <c r="I71" s="98">
        <v>5158399</v>
      </c>
      <c r="J71" s="98">
        <v>0</v>
      </c>
      <c r="K71" s="104">
        <v>245779</v>
      </c>
      <c r="L71" s="98">
        <v>10840261</v>
      </c>
      <c r="M71" s="98">
        <v>0</v>
      </c>
      <c r="N71" s="98">
        <v>1421203</v>
      </c>
      <c r="O71" s="98">
        <v>51119803</v>
      </c>
      <c r="P71" s="8" t="s">
        <v>527</v>
      </c>
      <c r="Q71" s="9">
        <v>203.214</v>
      </c>
      <c r="R71" s="8" t="s">
        <v>528</v>
      </c>
      <c r="S71" s="9">
        <v>245.779</v>
      </c>
    </row>
    <row r="72" spans="1:19" x14ac:dyDescent="0.35">
      <c r="A72" s="97" t="s">
        <v>144</v>
      </c>
      <c r="B72" s="97" t="s">
        <v>145</v>
      </c>
      <c r="C72" s="98">
        <v>2292091</v>
      </c>
      <c r="D72" s="98">
        <v>1347425</v>
      </c>
      <c r="E72" s="98">
        <v>1265339</v>
      </c>
      <c r="F72" s="98">
        <v>0</v>
      </c>
      <c r="G72" s="98">
        <v>1297121</v>
      </c>
      <c r="H72" s="98">
        <v>0</v>
      </c>
      <c r="I72" s="98">
        <v>1705937</v>
      </c>
      <c r="J72" s="104">
        <v>798345</v>
      </c>
      <c r="K72" s="104">
        <v>135001</v>
      </c>
      <c r="L72" s="98">
        <v>3114033</v>
      </c>
      <c r="M72" s="98">
        <v>4679145</v>
      </c>
      <c r="N72" s="98">
        <v>1051640</v>
      </c>
      <c r="O72" s="98">
        <v>17686077</v>
      </c>
      <c r="P72" s="94" t="s">
        <v>533</v>
      </c>
    </row>
    <row r="73" spans="1:19" ht="43.5" x14ac:dyDescent="0.35">
      <c r="A73" s="97" t="s">
        <v>146</v>
      </c>
      <c r="B73" s="97" t="s">
        <v>147</v>
      </c>
      <c r="C73" s="98">
        <v>537564</v>
      </c>
      <c r="D73" s="98">
        <v>0</v>
      </c>
      <c r="E73" s="98">
        <v>450000</v>
      </c>
      <c r="F73" s="98">
        <v>450000</v>
      </c>
      <c r="G73" s="98">
        <v>587900</v>
      </c>
      <c r="H73" s="104">
        <v>-618838</v>
      </c>
      <c r="I73" s="98">
        <v>0</v>
      </c>
      <c r="J73" s="98">
        <v>0</v>
      </c>
      <c r="K73" s="98">
        <v>0</v>
      </c>
      <c r="L73" s="98">
        <v>414629</v>
      </c>
      <c r="M73" s="98">
        <v>0</v>
      </c>
      <c r="N73" s="98">
        <v>0</v>
      </c>
      <c r="O73" s="98">
        <v>1821255</v>
      </c>
      <c r="P73" s="8" t="s">
        <v>529</v>
      </c>
      <c r="Q73" s="94" t="s">
        <v>530</v>
      </c>
    </row>
    <row r="74" spans="1:19" x14ac:dyDescent="0.35">
      <c r="A74" s="97" t="s">
        <v>148</v>
      </c>
      <c r="B74" s="97" t="s">
        <v>196</v>
      </c>
      <c r="C74" s="98"/>
      <c r="D74" s="98">
        <v>0</v>
      </c>
      <c r="E74" s="98">
        <v>300000</v>
      </c>
      <c r="F74" s="98">
        <v>0</v>
      </c>
      <c r="G74" s="98">
        <v>800000</v>
      </c>
      <c r="H74" s="98">
        <v>0</v>
      </c>
      <c r="I74" s="98">
        <v>400000</v>
      </c>
      <c r="J74" s="98">
        <v>400000</v>
      </c>
      <c r="K74" s="98">
        <v>400000</v>
      </c>
      <c r="L74" s="98"/>
      <c r="M74" s="98">
        <v>1900800</v>
      </c>
      <c r="N74" s="98">
        <v>0</v>
      </c>
      <c r="O74" s="98">
        <v>4200800</v>
      </c>
    </row>
    <row r="75" spans="1:19" x14ac:dyDescent="0.35">
      <c r="A75" s="97" t="s">
        <v>149</v>
      </c>
      <c r="B75" s="97" t="s">
        <v>191</v>
      </c>
      <c r="C75" s="98">
        <v>12119116</v>
      </c>
      <c r="D75" s="98">
        <v>10131534</v>
      </c>
      <c r="E75" s="98">
        <v>9503148</v>
      </c>
      <c r="F75" s="98">
        <v>9703165</v>
      </c>
      <c r="G75" s="98">
        <v>14157410</v>
      </c>
      <c r="H75" s="98">
        <v>8187130</v>
      </c>
      <c r="I75" s="98">
        <v>11159781</v>
      </c>
      <c r="J75" s="98">
        <v>10864609</v>
      </c>
      <c r="K75" s="98">
        <v>17286222</v>
      </c>
      <c r="L75" s="98">
        <v>7408871</v>
      </c>
      <c r="M75" s="98">
        <v>16348605</v>
      </c>
      <c r="N75" s="98">
        <v>9392087</v>
      </c>
      <c r="O75" s="98">
        <v>136261678</v>
      </c>
    </row>
    <row r="76" spans="1:19" x14ac:dyDescent="0.35">
      <c r="A76" s="97" t="s">
        <v>150</v>
      </c>
      <c r="B76" s="97" t="s">
        <v>203</v>
      </c>
      <c r="C76" s="98">
        <v>21628170</v>
      </c>
      <c r="D76" s="98">
        <v>13696930</v>
      </c>
      <c r="E76" s="98">
        <v>11065702</v>
      </c>
      <c r="F76" s="98">
        <v>10530900</v>
      </c>
      <c r="G76" s="98">
        <v>13389372</v>
      </c>
      <c r="H76" s="98">
        <v>15916375</v>
      </c>
      <c r="I76" s="98">
        <v>24257923</v>
      </c>
      <c r="J76" s="98">
        <v>21919224</v>
      </c>
      <c r="K76" s="98">
        <v>21979799</v>
      </c>
      <c r="L76" s="98">
        <v>24174090</v>
      </c>
      <c r="M76" s="98">
        <v>21390420</v>
      </c>
      <c r="N76" s="98">
        <v>29267338</v>
      </c>
      <c r="O76" s="98">
        <v>229216243</v>
      </c>
    </row>
    <row r="77" spans="1:19" x14ac:dyDescent="0.35">
      <c r="A77" s="97" t="s">
        <v>486</v>
      </c>
      <c r="B77" s="97" t="s">
        <v>487</v>
      </c>
      <c r="C77" s="98"/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98">
        <v>0</v>
      </c>
      <c r="J77" s="98">
        <v>0</v>
      </c>
      <c r="K77" s="98">
        <v>0</v>
      </c>
      <c r="L77" s="98"/>
      <c r="M77" s="98">
        <v>0</v>
      </c>
      <c r="N77" s="98">
        <v>0</v>
      </c>
      <c r="O77" s="98"/>
    </row>
    <row r="78" spans="1:19" x14ac:dyDescent="0.35">
      <c r="A78" s="97" t="s">
        <v>488</v>
      </c>
      <c r="B78" s="97" t="s">
        <v>489</v>
      </c>
      <c r="C78" s="98"/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98">
        <v>0</v>
      </c>
      <c r="J78" s="98">
        <v>0</v>
      </c>
      <c r="K78" s="98">
        <v>0</v>
      </c>
      <c r="L78" s="98"/>
      <c r="M78" s="98">
        <v>0</v>
      </c>
      <c r="N78" s="98">
        <v>0</v>
      </c>
      <c r="O78" s="98"/>
    </row>
    <row r="79" spans="1:19" x14ac:dyDescent="0.35">
      <c r="A79" s="97" t="s">
        <v>151</v>
      </c>
      <c r="B79" s="97" t="s">
        <v>204</v>
      </c>
      <c r="C79" s="104">
        <v>492854</v>
      </c>
      <c r="D79" s="98">
        <v>6008953</v>
      </c>
      <c r="E79" s="98">
        <v>6829885</v>
      </c>
      <c r="F79" s="98">
        <v>6280153</v>
      </c>
      <c r="G79" s="98">
        <v>6989327</v>
      </c>
      <c r="H79" s="98">
        <v>8331433</v>
      </c>
      <c r="I79" s="98">
        <v>7314505</v>
      </c>
      <c r="J79" s="98">
        <v>7714320</v>
      </c>
      <c r="K79" s="98">
        <v>8124972</v>
      </c>
      <c r="L79" s="98">
        <v>8125325</v>
      </c>
      <c r="M79" s="98">
        <v>7775210</v>
      </c>
      <c r="N79" s="104">
        <v>0</v>
      </c>
      <c r="O79" s="98">
        <v>73986937</v>
      </c>
      <c r="P79" s="94" t="s">
        <v>534</v>
      </c>
    </row>
    <row r="80" spans="1:19" x14ac:dyDescent="0.35">
      <c r="A80" s="97" t="s">
        <v>152</v>
      </c>
      <c r="B80" s="97" t="s">
        <v>153</v>
      </c>
      <c r="C80" s="98"/>
      <c r="D80" s="98">
        <v>5000</v>
      </c>
      <c r="E80" s="98">
        <v>9600</v>
      </c>
      <c r="F80" s="98">
        <v>10000</v>
      </c>
      <c r="G80" s="98">
        <v>15000</v>
      </c>
      <c r="H80" s="98">
        <v>0</v>
      </c>
      <c r="I80" s="98">
        <v>10000</v>
      </c>
      <c r="J80" s="98">
        <v>0</v>
      </c>
      <c r="K80" s="98">
        <v>10000</v>
      </c>
      <c r="L80" s="98">
        <v>5000</v>
      </c>
      <c r="M80" s="98">
        <v>5000</v>
      </c>
      <c r="N80" s="98">
        <v>5000</v>
      </c>
      <c r="O80" s="98">
        <v>746000</v>
      </c>
    </row>
    <row r="81" spans="1:17" x14ac:dyDescent="0.35">
      <c r="A81" s="97" t="s">
        <v>154</v>
      </c>
      <c r="B81" s="97" t="s">
        <v>155</v>
      </c>
      <c r="C81" s="98">
        <v>1481482</v>
      </c>
      <c r="D81" s="98">
        <v>1481482</v>
      </c>
      <c r="E81" s="98">
        <v>1481482</v>
      </c>
      <c r="F81" s="98">
        <v>1481482</v>
      </c>
      <c r="G81" s="98">
        <v>1481482</v>
      </c>
      <c r="H81" s="98">
        <v>1481482</v>
      </c>
      <c r="I81" s="98">
        <v>1481482</v>
      </c>
      <c r="J81" s="98">
        <v>1481482</v>
      </c>
      <c r="K81" s="98">
        <v>1481482</v>
      </c>
      <c r="L81" s="98">
        <v>1481482</v>
      </c>
      <c r="M81" s="98">
        <v>1481482</v>
      </c>
      <c r="N81" s="98">
        <v>1481482</v>
      </c>
      <c r="O81" s="98">
        <v>17777784</v>
      </c>
    </row>
    <row r="82" spans="1:17" x14ac:dyDescent="0.35">
      <c r="A82" s="97" t="s">
        <v>156</v>
      </c>
      <c r="B82" s="97" t="s">
        <v>157</v>
      </c>
      <c r="C82" s="104">
        <v>2565692</v>
      </c>
      <c r="D82" s="98">
        <v>0</v>
      </c>
      <c r="E82" s="98">
        <v>474359</v>
      </c>
      <c r="F82" s="104">
        <v>2367177</v>
      </c>
      <c r="G82" s="98">
        <v>863170</v>
      </c>
      <c r="H82" s="104">
        <v>1003118</v>
      </c>
      <c r="I82" s="98">
        <v>133437</v>
      </c>
      <c r="J82" s="98">
        <v>0</v>
      </c>
      <c r="K82" s="104">
        <v>5794661</v>
      </c>
      <c r="L82" s="98">
        <v>668198</v>
      </c>
      <c r="M82" s="98">
        <v>807145</v>
      </c>
      <c r="N82" s="104">
        <v>3869670</v>
      </c>
      <c r="O82" s="98">
        <v>18546627</v>
      </c>
      <c r="P82" s="94" t="s">
        <v>532</v>
      </c>
    </row>
    <row r="83" spans="1:17" x14ac:dyDescent="0.35">
      <c r="A83" s="97" t="s">
        <v>490</v>
      </c>
      <c r="B83" s="97" t="s">
        <v>491</v>
      </c>
      <c r="C83" s="98"/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98"/>
      <c r="M83" s="98">
        <v>0</v>
      </c>
      <c r="N83" s="98">
        <v>0</v>
      </c>
      <c r="O83" s="98"/>
    </row>
    <row r="84" spans="1:17" x14ac:dyDescent="0.35">
      <c r="A84" s="97" t="s">
        <v>492</v>
      </c>
      <c r="B84" s="97" t="s">
        <v>493</v>
      </c>
      <c r="C84" s="98"/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98">
        <v>0</v>
      </c>
      <c r="J84" s="98">
        <v>0</v>
      </c>
      <c r="K84" s="98">
        <v>0</v>
      </c>
      <c r="L84" s="98"/>
      <c r="M84" s="98">
        <v>0</v>
      </c>
      <c r="N84" s="98">
        <v>0</v>
      </c>
      <c r="O84" s="98"/>
    </row>
    <row r="85" spans="1:17" x14ac:dyDescent="0.35">
      <c r="A85" s="97" t="s">
        <v>158</v>
      </c>
      <c r="B85" s="97" t="s">
        <v>205</v>
      </c>
      <c r="C85" s="98">
        <v>1689116</v>
      </c>
      <c r="D85" s="98">
        <v>456068</v>
      </c>
      <c r="E85" s="98">
        <v>605840</v>
      </c>
      <c r="F85" s="98">
        <v>205128</v>
      </c>
      <c r="G85" s="98">
        <v>113960</v>
      </c>
      <c r="H85" s="98">
        <v>2371600</v>
      </c>
      <c r="I85" s="98">
        <v>180578</v>
      </c>
      <c r="J85" s="98">
        <v>142450</v>
      </c>
      <c r="K85" s="98">
        <v>85470</v>
      </c>
      <c r="L85" s="98">
        <v>113960</v>
      </c>
      <c r="M85" s="98">
        <v>0</v>
      </c>
      <c r="N85" s="98">
        <v>113960</v>
      </c>
      <c r="O85" s="98">
        <v>6078130</v>
      </c>
    </row>
    <row r="86" spans="1:17" x14ac:dyDescent="0.35">
      <c r="A86" s="97" t="s">
        <v>159</v>
      </c>
      <c r="B86" s="97" t="s">
        <v>160</v>
      </c>
      <c r="C86" s="98">
        <v>368590</v>
      </c>
      <c r="D86" s="98">
        <v>498480</v>
      </c>
      <c r="E86" s="98">
        <v>1401850</v>
      </c>
      <c r="F86" s="98">
        <v>887296</v>
      </c>
      <c r="G86" s="98">
        <v>591000</v>
      </c>
      <c r="H86" s="98">
        <v>514420</v>
      </c>
      <c r="I86" s="98">
        <v>910350</v>
      </c>
      <c r="J86" s="104">
        <v>2964209</v>
      </c>
      <c r="K86" s="98">
        <v>854286</v>
      </c>
      <c r="L86" s="98">
        <v>740420</v>
      </c>
      <c r="M86" s="98">
        <v>1912802</v>
      </c>
      <c r="N86" s="98">
        <v>904150</v>
      </c>
      <c r="O86" s="98">
        <v>12547853</v>
      </c>
    </row>
    <row r="87" spans="1:17" x14ac:dyDescent="0.35">
      <c r="A87" s="97" t="s">
        <v>161</v>
      </c>
      <c r="B87" s="97" t="s">
        <v>162</v>
      </c>
      <c r="C87" s="98">
        <v>1014245</v>
      </c>
      <c r="D87" s="98">
        <v>980057</v>
      </c>
      <c r="E87" s="98">
        <v>1062109</v>
      </c>
      <c r="F87" s="98">
        <v>888888</v>
      </c>
      <c r="G87" s="98">
        <v>1002849</v>
      </c>
      <c r="H87" s="98">
        <v>592593</v>
      </c>
      <c r="I87" s="98">
        <v>547009</v>
      </c>
      <c r="J87" s="98">
        <v>0</v>
      </c>
      <c r="K87" s="98">
        <v>0</v>
      </c>
      <c r="L87" s="98"/>
      <c r="M87" s="98">
        <v>0</v>
      </c>
      <c r="N87" s="98">
        <v>0</v>
      </c>
      <c r="O87" s="98">
        <v>6087750</v>
      </c>
    </row>
    <row r="88" spans="1:17" x14ac:dyDescent="0.35">
      <c r="A88" s="97" t="s">
        <v>163</v>
      </c>
      <c r="B88" s="97" t="s">
        <v>164</v>
      </c>
      <c r="C88" s="98">
        <v>1219372</v>
      </c>
      <c r="D88" s="98">
        <v>1879202</v>
      </c>
      <c r="E88" s="98">
        <v>920798</v>
      </c>
      <c r="F88" s="98">
        <v>643874</v>
      </c>
      <c r="G88" s="98">
        <v>323647</v>
      </c>
      <c r="H88" s="98">
        <v>409117</v>
      </c>
      <c r="I88" s="98">
        <v>404558</v>
      </c>
      <c r="J88" s="98">
        <v>323647</v>
      </c>
      <c r="K88" s="98">
        <v>528777</v>
      </c>
      <c r="L88" s="98">
        <v>376068</v>
      </c>
      <c r="M88" s="98">
        <v>1750291</v>
      </c>
      <c r="N88" s="98">
        <v>707241</v>
      </c>
      <c r="O88" s="98">
        <v>9486592</v>
      </c>
    </row>
    <row r="89" spans="1:17" x14ac:dyDescent="0.35">
      <c r="A89" s="97" t="s">
        <v>165</v>
      </c>
      <c r="B89" s="97" t="s">
        <v>166</v>
      </c>
      <c r="C89" s="98">
        <v>227920</v>
      </c>
      <c r="D89" s="98">
        <v>227920</v>
      </c>
      <c r="E89" s="98">
        <v>227920</v>
      </c>
      <c r="F89" s="98">
        <v>227920</v>
      </c>
      <c r="G89" s="98">
        <v>398860</v>
      </c>
      <c r="H89" s="98">
        <v>227920</v>
      </c>
      <c r="I89" s="98">
        <v>227920</v>
      </c>
      <c r="J89" s="98">
        <v>227920</v>
      </c>
      <c r="K89" s="98">
        <v>227920</v>
      </c>
      <c r="L89" s="98">
        <v>227920</v>
      </c>
      <c r="M89" s="98">
        <v>891755</v>
      </c>
      <c r="N89" s="98">
        <v>227920</v>
      </c>
      <c r="O89" s="98">
        <v>3569815</v>
      </c>
    </row>
    <row r="90" spans="1:17" x14ac:dyDescent="0.35">
      <c r="A90" s="97" t="s">
        <v>167</v>
      </c>
      <c r="B90" s="97" t="s">
        <v>168</v>
      </c>
      <c r="C90" s="98">
        <v>425451</v>
      </c>
      <c r="D90" s="98">
        <v>1851014</v>
      </c>
      <c r="E90" s="98">
        <v>1851832</v>
      </c>
      <c r="F90" s="104">
        <v>62678</v>
      </c>
      <c r="G90" s="98">
        <v>1856134</v>
      </c>
      <c r="H90" s="98">
        <v>1867766</v>
      </c>
      <c r="I90" s="98">
        <v>1869347</v>
      </c>
      <c r="J90" s="104">
        <v>0</v>
      </c>
      <c r="K90" s="98">
        <v>1868222</v>
      </c>
      <c r="L90" s="98">
        <v>1967322</v>
      </c>
      <c r="M90" s="104">
        <v>342170</v>
      </c>
      <c r="N90" s="98">
        <v>2234829</v>
      </c>
      <c r="O90" s="98">
        <v>16196765</v>
      </c>
    </row>
    <row r="91" spans="1:17" x14ac:dyDescent="0.35">
      <c r="A91" s="97" t="s">
        <v>169</v>
      </c>
      <c r="B91" s="97" t="s">
        <v>170</v>
      </c>
      <c r="C91" s="98"/>
      <c r="D91" s="98">
        <v>450000</v>
      </c>
      <c r="E91" s="98">
        <v>36100</v>
      </c>
      <c r="F91" s="98">
        <v>0</v>
      </c>
      <c r="G91" s="98">
        <v>0</v>
      </c>
      <c r="H91" s="98">
        <v>900000</v>
      </c>
      <c r="I91" s="98">
        <v>450000</v>
      </c>
      <c r="J91" s="98">
        <v>450000</v>
      </c>
      <c r="K91" s="98">
        <v>450000</v>
      </c>
      <c r="L91" s="98">
        <v>450000</v>
      </c>
      <c r="M91" s="98">
        <v>450000</v>
      </c>
      <c r="N91" s="98">
        <v>450000</v>
      </c>
      <c r="O91" s="98">
        <v>4086100</v>
      </c>
    </row>
    <row r="92" spans="1:17" x14ac:dyDescent="0.35">
      <c r="A92" s="97" t="s">
        <v>171</v>
      </c>
      <c r="B92" s="97" t="s">
        <v>172</v>
      </c>
      <c r="C92" s="98">
        <v>246643</v>
      </c>
      <c r="D92" s="98">
        <v>199274</v>
      </c>
      <c r="E92" s="98">
        <v>399915</v>
      </c>
      <c r="F92" s="104">
        <v>1904146</v>
      </c>
      <c r="G92" s="98">
        <v>547741</v>
      </c>
      <c r="H92" s="98">
        <v>406396</v>
      </c>
      <c r="I92" s="98">
        <v>486033</v>
      </c>
      <c r="J92" s="98">
        <v>456491</v>
      </c>
      <c r="K92" s="98">
        <v>426843</v>
      </c>
      <c r="L92" s="104">
        <v>6543528</v>
      </c>
      <c r="M92" s="104">
        <v>942520</v>
      </c>
      <c r="N92" s="104">
        <v>-7499723</v>
      </c>
      <c r="O92" s="98">
        <v>5059807</v>
      </c>
      <c r="P92" s="94" t="s">
        <v>535</v>
      </c>
      <c r="Q92" s="94" t="s">
        <v>536</v>
      </c>
    </row>
    <row r="93" spans="1:17" x14ac:dyDescent="0.35">
      <c r="A93" s="97" t="s">
        <v>305</v>
      </c>
      <c r="B93" s="97" t="s">
        <v>306</v>
      </c>
      <c r="C93" s="98"/>
      <c r="D93" s="98">
        <v>0</v>
      </c>
      <c r="E93" s="98">
        <v>0</v>
      </c>
      <c r="F93" s="98">
        <v>0</v>
      </c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8"/>
      <c r="M93" s="98">
        <v>0</v>
      </c>
      <c r="N93" s="98">
        <v>40297859</v>
      </c>
      <c r="O93" s="98">
        <v>40297859</v>
      </c>
    </row>
    <row r="94" spans="1:17" x14ac:dyDescent="0.35">
      <c r="A94" s="97" t="s">
        <v>197</v>
      </c>
      <c r="B94" s="97" t="s">
        <v>188</v>
      </c>
      <c r="C94" s="98">
        <v>-38537836</v>
      </c>
      <c r="D94" s="98">
        <v>57485</v>
      </c>
      <c r="E94" s="98">
        <v>50761</v>
      </c>
      <c r="F94" s="98">
        <v>0</v>
      </c>
      <c r="G94" s="98">
        <v>-8678</v>
      </c>
      <c r="H94" s="98">
        <v>0</v>
      </c>
      <c r="I94" s="98">
        <v>0</v>
      </c>
      <c r="J94" s="98">
        <v>0</v>
      </c>
      <c r="K94" s="98">
        <v>12887</v>
      </c>
      <c r="L94" s="98"/>
      <c r="M94" s="98">
        <v>0</v>
      </c>
      <c r="N94" s="98">
        <v>-2376605</v>
      </c>
      <c r="O94" s="98">
        <v>-40801986</v>
      </c>
    </row>
    <row r="95" spans="1:17" x14ac:dyDescent="0.35">
      <c r="A95" s="150" t="s">
        <v>467</v>
      </c>
      <c r="B95" s="151"/>
      <c r="C95" s="99">
        <v>65496365</v>
      </c>
      <c r="D95" s="99">
        <v>6303775</v>
      </c>
      <c r="E95" s="100">
        <v>-3379835</v>
      </c>
      <c r="F95" s="99">
        <v>24025911</v>
      </c>
      <c r="G95" s="100">
        <v>-35709830</v>
      </c>
      <c r="H95" s="99">
        <v>17088600</v>
      </c>
      <c r="I95" s="100">
        <v>-6618770</v>
      </c>
      <c r="J95" s="100">
        <v>-8912372</v>
      </c>
      <c r="K95" s="100">
        <v>-45689712</v>
      </c>
      <c r="L95" s="100">
        <v>-150357</v>
      </c>
      <c r="M95" s="100">
        <v>-32378512</v>
      </c>
      <c r="N95" s="100">
        <v>-39735156</v>
      </c>
      <c r="O95" s="100">
        <v>-59659893</v>
      </c>
    </row>
    <row r="97" spans="1:11" x14ac:dyDescent="0.35">
      <c r="A97" s="101"/>
      <c r="B97" s="102"/>
    </row>
    <row r="98" spans="1:11" x14ac:dyDescent="0.35">
      <c r="K98" s="10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7"/>
  <sheetViews>
    <sheetView workbookViewId="0"/>
  </sheetViews>
  <sheetFormatPr defaultRowHeight="14.5" x14ac:dyDescent="0.35"/>
  <sheetData>
    <row r="1" spans="1:15" ht="16" x14ac:dyDescent="0.35">
      <c r="A1" s="152" t="s">
        <v>175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</row>
    <row r="2" spans="1:15" x14ac:dyDescent="0.35">
      <c r="A2" s="152" t="s">
        <v>176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</row>
    <row r="3" spans="1:15" ht="24" x14ac:dyDescent="0.35">
      <c r="A3" s="152" t="s">
        <v>199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4"/>
    </row>
    <row r="4" spans="1:15" ht="24" x14ac:dyDescent="0.35">
      <c r="A4" s="152" t="s">
        <v>177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4"/>
    </row>
    <row r="5" spans="1:15" x14ac:dyDescent="0.35">
      <c r="A5" s="148"/>
      <c r="B5" s="149"/>
      <c r="C5" s="155" t="s">
        <v>176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  <c r="O5" s="95" t="s">
        <v>2</v>
      </c>
    </row>
    <row r="6" spans="1:15" x14ac:dyDescent="0.35">
      <c r="A6" s="148"/>
      <c r="B6" s="149"/>
      <c r="C6" s="113" t="s">
        <v>178</v>
      </c>
      <c r="D6" s="113" t="s">
        <v>179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  <c r="J6" s="113" t="s">
        <v>8</v>
      </c>
      <c r="K6" s="113" t="s">
        <v>9</v>
      </c>
      <c r="L6" s="113" t="s">
        <v>10</v>
      </c>
      <c r="M6" s="113" t="s">
        <v>11</v>
      </c>
      <c r="N6" s="113" t="s">
        <v>12</v>
      </c>
      <c r="O6" s="95" t="s">
        <v>174</v>
      </c>
    </row>
    <row r="7" spans="1:15" x14ac:dyDescent="0.35">
      <c r="A7" s="95" t="s">
        <v>180</v>
      </c>
      <c r="B7" s="95" t="s">
        <v>173</v>
      </c>
      <c r="C7" s="114" t="s">
        <v>174</v>
      </c>
      <c r="D7" s="114" t="s">
        <v>174</v>
      </c>
      <c r="E7" s="114" t="s">
        <v>174</v>
      </c>
      <c r="F7" s="114" t="s">
        <v>174</v>
      </c>
      <c r="G7" s="114" t="s">
        <v>174</v>
      </c>
      <c r="H7" s="114" t="s">
        <v>174</v>
      </c>
      <c r="I7" s="114" t="s">
        <v>174</v>
      </c>
      <c r="J7" s="114" t="s">
        <v>174</v>
      </c>
      <c r="K7" s="114" t="s">
        <v>174</v>
      </c>
      <c r="L7" s="114" t="s">
        <v>174</v>
      </c>
      <c r="M7" s="114" t="s">
        <v>174</v>
      </c>
      <c r="N7" s="114" t="s">
        <v>174</v>
      </c>
      <c r="O7" s="96"/>
    </row>
    <row r="8" spans="1:15" x14ac:dyDescent="0.35">
      <c r="A8" s="97" t="s">
        <v>57</v>
      </c>
      <c r="B8" s="97" t="s">
        <v>58</v>
      </c>
      <c r="C8" s="98">
        <v>415356</v>
      </c>
      <c r="D8" s="98">
        <v>3613652</v>
      </c>
      <c r="E8" s="98">
        <v>2658156</v>
      </c>
      <c r="F8" s="98">
        <v>1216242</v>
      </c>
      <c r="G8" s="98">
        <v>1758642</v>
      </c>
      <c r="H8" s="98">
        <v>814468</v>
      </c>
      <c r="I8" s="98">
        <v>823888</v>
      </c>
      <c r="J8" s="98">
        <v>556251</v>
      </c>
      <c r="K8" s="98">
        <v>1033654</v>
      </c>
      <c r="L8" s="98">
        <v>2852993</v>
      </c>
      <c r="M8" s="98">
        <v>2167963</v>
      </c>
      <c r="N8" s="98">
        <v>1635413</v>
      </c>
      <c r="O8" s="98">
        <f>SUM(C8:N8)</f>
        <v>19546678</v>
      </c>
    </row>
    <row r="9" spans="1:15" x14ac:dyDescent="0.35">
      <c r="A9" s="97" t="s">
        <v>59</v>
      </c>
      <c r="B9" s="97" t="s">
        <v>60</v>
      </c>
      <c r="C9" s="98">
        <v>98983500</v>
      </c>
      <c r="D9" s="98">
        <v>103517260</v>
      </c>
      <c r="E9" s="98">
        <v>100313871</v>
      </c>
      <c r="F9" s="98">
        <v>106743569</v>
      </c>
      <c r="G9" s="98">
        <v>105004144</v>
      </c>
      <c r="H9" s="98">
        <v>100823624</v>
      </c>
      <c r="I9" s="98">
        <v>105835238</v>
      </c>
      <c r="J9" s="98">
        <v>98860598</v>
      </c>
      <c r="K9" s="98">
        <v>104032027</v>
      </c>
      <c r="L9" s="98">
        <v>107710760</v>
      </c>
      <c r="M9" s="98">
        <v>106029020</v>
      </c>
      <c r="N9" s="98">
        <v>108648390</v>
      </c>
      <c r="O9" s="98">
        <f t="shared" ref="O9:O72" si="0">SUM(C9:N9)</f>
        <v>1246502001</v>
      </c>
    </row>
    <row r="10" spans="1:15" x14ac:dyDescent="0.35">
      <c r="A10" s="97" t="s">
        <v>61</v>
      </c>
      <c r="B10" s="97" t="s">
        <v>62</v>
      </c>
      <c r="C10" s="98">
        <v>2834433</v>
      </c>
      <c r="D10" s="98">
        <v>2746036</v>
      </c>
      <c r="E10" s="98">
        <v>3249472</v>
      </c>
      <c r="F10" s="98">
        <v>1515360</v>
      </c>
      <c r="G10" s="98">
        <v>1639958</v>
      </c>
      <c r="H10" s="98">
        <v>2088035</v>
      </c>
      <c r="I10" s="98">
        <v>2465587</v>
      </c>
      <c r="J10" s="98">
        <v>2816246</v>
      </c>
      <c r="K10" s="98">
        <v>2063117</v>
      </c>
      <c r="L10" s="98">
        <v>2704999</v>
      </c>
      <c r="M10" s="98">
        <v>2226957</v>
      </c>
      <c r="N10" s="98">
        <v>3084832</v>
      </c>
      <c r="O10" s="98">
        <f t="shared" si="0"/>
        <v>29435032</v>
      </c>
    </row>
    <row r="11" spans="1:15" x14ac:dyDescent="0.35">
      <c r="A11" s="97" t="s">
        <v>63</v>
      </c>
      <c r="B11" s="97" t="s">
        <v>64</v>
      </c>
      <c r="C11" s="98">
        <v>753000</v>
      </c>
      <c r="D11" s="98">
        <v>564000</v>
      </c>
      <c r="E11" s="98">
        <v>319000</v>
      </c>
      <c r="F11" s="98">
        <v>742000</v>
      </c>
      <c r="G11" s="98">
        <v>324000</v>
      </c>
      <c r="H11" s="98">
        <v>667000</v>
      </c>
      <c r="I11" s="98">
        <v>814000</v>
      </c>
      <c r="J11" s="98">
        <v>432000</v>
      </c>
      <c r="K11" s="98">
        <v>617900</v>
      </c>
      <c r="L11" s="98">
        <v>496800</v>
      </c>
      <c r="M11" s="98">
        <v>576700</v>
      </c>
      <c r="N11" s="98">
        <v>825400</v>
      </c>
      <c r="O11" s="98">
        <f t="shared" si="0"/>
        <v>7131800</v>
      </c>
    </row>
    <row r="12" spans="1:15" x14ac:dyDescent="0.35">
      <c r="A12" s="97" t="s">
        <v>65</v>
      </c>
      <c r="B12" s="97" t="s">
        <v>66</v>
      </c>
      <c r="C12" s="98">
        <v>1024216</v>
      </c>
      <c r="D12" s="98">
        <v>961752</v>
      </c>
      <c r="E12" s="98">
        <v>753825</v>
      </c>
      <c r="F12" s="98">
        <v>944088</v>
      </c>
      <c r="G12" s="98">
        <v>824885</v>
      </c>
      <c r="H12" s="98">
        <v>1006174</v>
      </c>
      <c r="I12" s="98">
        <v>1364740</v>
      </c>
      <c r="J12" s="98">
        <v>289026</v>
      </c>
      <c r="K12" s="98">
        <v>298763</v>
      </c>
      <c r="L12" s="98">
        <v>296000</v>
      </c>
      <c r="M12" s="98">
        <v>383007</v>
      </c>
      <c r="N12" s="98">
        <v>135475</v>
      </c>
      <c r="O12" s="98">
        <f t="shared" si="0"/>
        <v>8281951</v>
      </c>
    </row>
    <row r="13" spans="1:15" x14ac:dyDescent="0.35">
      <c r="A13" s="97" t="s">
        <v>67</v>
      </c>
      <c r="B13" s="97" t="s">
        <v>68</v>
      </c>
      <c r="C13" s="98">
        <v>2571270</v>
      </c>
      <c r="D13" s="98">
        <v>1832160</v>
      </c>
      <c r="E13" s="98">
        <v>2024750</v>
      </c>
      <c r="F13" s="98">
        <v>0</v>
      </c>
      <c r="G13" s="98"/>
      <c r="H13" s="98">
        <v>0</v>
      </c>
      <c r="I13" s="98">
        <v>0</v>
      </c>
      <c r="J13" s="98">
        <v>0</v>
      </c>
      <c r="K13" s="98">
        <v>0</v>
      </c>
      <c r="L13" s="98"/>
      <c r="M13" s="98">
        <v>0</v>
      </c>
      <c r="N13" s="98">
        <v>0</v>
      </c>
      <c r="O13" s="98">
        <f t="shared" si="0"/>
        <v>6428180</v>
      </c>
    </row>
    <row r="14" spans="1:15" x14ac:dyDescent="0.35">
      <c r="A14" s="97" t="s">
        <v>69</v>
      </c>
      <c r="B14" s="97" t="s">
        <v>70</v>
      </c>
      <c r="C14" s="98">
        <v>9492073</v>
      </c>
      <c r="D14" s="98">
        <v>8482056</v>
      </c>
      <c r="E14" s="98">
        <v>6888328</v>
      </c>
      <c r="F14" s="98">
        <v>4649659</v>
      </c>
      <c r="G14" s="98">
        <v>4716988</v>
      </c>
      <c r="H14" s="98">
        <v>3448131</v>
      </c>
      <c r="I14" s="98">
        <v>3717386</v>
      </c>
      <c r="J14" s="98">
        <v>2780818</v>
      </c>
      <c r="K14" s="98">
        <v>2836360</v>
      </c>
      <c r="L14" s="98">
        <v>3680088</v>
      </c>
      <c r="M14" s="98">
        <v>3444567</v>
      </c>
      <c r="N14" s="98">
        <v>3857343</v>
      </c>
      <c r="O14" s="98">
        <f t="shared" si="0"/>
        <v>57993797</v>
      </c>
    </row>
    <row r="15" spans="1:15" x14ac:dyDescent="0.35">
      <c r="A15" s="97" t="s">
        <v>71</v>
      </c>
      <c r="B15" s="97" t="s">
        <v>200</v>
      </c>
      <c r="C15" s="98">
        <v>7264569</v>
      </c>
      <c r="D15" s="98">
        <v>759347</v>
      </c>
      <c r="E15" s="98">
        <v>616092</v>
      </c>
      <c r="F15" s="98">
        <v>760873</v>
      </c>
      <c r="G15" s="98">
        <v>914275</v>
      </c>
      <c r="H15" s="98">
        <v>4383544</v>
      </c>
      <c r="I15" s="98">
        <v>2466492</v>
      </c>
      <c r="J15" s="98">
        <v>1045785</v>
      </c>
      <c r="K15" s="98">
        <v>1019727</v>
      </c>
      <c r="L15" s="98">
        <v>1015026</v>
      </c>
      <c r="M15" s="98">
        <v>2251909</v>
      </c>
      <c r="N15" s="98">
        <v>2965967</v>
      </c>
      <c r="O15" s="98">
        <f t="shared" si="0"/>
        <v>25463606</v>
      </c>
    </row>
    <row r="16" spans="1:15" x14ac:dyDescent="0.35">
      <c r="A16" s="97" t="s">
        <v>72</v>
      </c>
      <c r="B16" s="97" t="s">
        <v>73</v>
      </c>
      <c r="C16" s="98">
        <v>411550</v>
      </c>
      <c r="D16" s="98">
        <v>353000</v>
      </c>
      <c r="E16" s="98">
        <v>663600</v>
      </c>
      <c r="F16" s="98">
        <v>1073300</v>
      </c>
      <c r="G16" s="98">
        <v>997350</v>
      </c>
      <c r="H16" s="98">
        <v>574324</v>
      </c>
      <c r="I16" s="98">
        <v>605900</v>
      </c>
      <c r="J16" s="98">
        <v>492250</v>
      </c>
      <c r="K16" s="98">
        <v>488950</v>
      </c>
      <c r="L16" s="98">
        <v>177000</v>
      </c>
      <c r="M16" s="98">
        <v>330900</v>
      </c>
      <c r="N16" s="98">
        <v>341600</v>
      </c>
      <c r="O16" s="98">
        <f t="shared" si="0"/>
        <v>6509724</v>
      </c>
    </row>
    <row r="17" spans="1:15" x14ac:dyDescent="0.35">
      <c r="A17" s="97" t="s">
        <v>74</v>
      </c>
      <c r="B17" s="97" t="s">
        <v>75</v>
      </c>
      <c r="C17" s="98">
        <v>82700</v>
      </c>
      <c r="D17" s="98">
        <v>128180</v>
      </c>
      <c r="E17" s="98">
        <v>126860</v>
      </c>
      <c r="F17" s="98">
        <v>111280</v>
      </c>
      <c r="G17" s="98">
        <v>102950</v>
      </c>
      <c r="H17" s="98">
        <v>119400</v>
      </c>
      <c r="I17" s="98">
        <v>142900</v>
      </c>
      <c r="J17" s="98">
        <v>80650</v>
      </c>
      <c r="K17" s="98">
        <v>0</v>
      </c>
      <c r="L17" s="98"/>
      <c r="M17" s="98">
        <v>0</v>
      </c>
      <c r="N17" s="98">
        <v>0</v>
      </c>
      <c r="O17" s="98">
        <f t="shared" si="0"/>
        <v>894920</v>
      </c>
    </row>
    <row r="18" spans="1:15" x14ac:dyDescent="0.35">
      <c r="A18" s="97" t="s">
        <v>76</v>
      </c>
      <c r="B18" s="97" t="s">
        <v>77</v>
      </c>
      <c r="C18" s="98">
        <v>499027</v>
      </c>
      <c r="D18" s="98">
        <v>422567</v>
      </c>
      <c r="E18" s="98">
        <v>433216</v>
      </c>
      <c r="F18" s="98">
        <v>434048</v>
      </c>
      <c r="G18" s="98">
        <v>393808</v>
      </c>
      <c r="H18" s="98">
        <v>408079</v>
      </c>
      <c r="I18" s="98">
        <v>384122</v>
      </c>
      <c r="J18" s="98">
        <v>455652</v>
      </c>
      <c r="K18" s="98">
        <v>427609</v>
      </c>
      <c r="L18" s="98">
        <v>471294</v>
      </c>
      <c r="M18" s="98">
        <v>400092</v>
      </c>
      <c r="N18" s="98">
        <v>441377</v>
      </c>
      <c r="O18" s="98">
        <f t="shared" si="0"/>
        <v>5170891</v>
      </c>
    </row>
    <row r="19" spans="1:15" x14ac:dyDescent="0.35">
      <c r="A19" s="97" t="s">
        <v>78</v>
      </c>
      <c r="B19" s="97" t="s">
        <v>79</v>
      </c>
      <c r="C19" s="98">
        <v>482318</v>
      </c>
      <c r="D19" s="98">
        <v>443734</v>
      </c>
      <c r="E19" s="98">
        <v>405734</v>
      </c>
      <c r="F19" s="98">
        <v>428266</v>
      </c>
      <c r="G19" s="98">
        <v>397256</v>
      </c>
      <c r="H19" s="98">
        <v>391960</v>
      </c>
      <c r="I19" s="98">
        <v>434920</v>
      </c>
      <c r="J19" s="98">
        <v>355930</v>
      </c>
      <c r="K19" s="98">
        <v>355930</v>
      </c>
      <c r="L19" s="98">
        <v>355930</v>
      </c>
      <c r="M19" s="98">
        <v>355930</v>
      </c>
      <c r="N19" s="98">
        <v>339930</v>
      </c>
      <c r="O19" s="98">
        <f t="shared" si="0"/>
        <v>4747838</v>
      </c>
    </row>
    <row r="20" spans="1:15" x14ac:dyDescent="0.35">
      <c r="A20" s="97" t="s">
        <v>80</v>
      </c>
      <c r="B20" s="97" t="s">
        <v>81</v>
      </c>
      <c r="C20" s="98">
        <v>132522</v>
      </c>
      <c r="D20" s="98">
        <v>93905</v>
      </c>
      <c r="E20" s="98">
        <v>109234</v>
      </c>
      <c r="F20" s="98">
        <v>98527</v>
      </c>
      <c r="G20" s="98">
        <v>85868</v>
      </c>
      <c r="H20" s="98">
        <v>114452</v>
      </c>
      <c r="I20" s="98">
        <v>112664</v>
      </c>
      <c r="J20" s="98">
        <v>105715</v>
      </c>
      <c r="K20" s="98">
        <v>110457</v>
      </c>
      <c r="L20" s="98">
        <v>104664</v>
      </c>
      <c r="M20" s="98">
        <v>105894</v>
      </c>
      <c r="N20" s="98">
        <v>66658</v>
      </c>
      <c r="O20" s="98">
        <f t="shared" si="0"/>
        <v>1240560</v>
      </c>
    </row>
    <row r="21" spans="1:15" x14ac:dyDescent="0.35">
      <c r="A21" s="97" t="s">
        <v>468</v>
      </c>
      <c r="B21" s="97" t="s">
        <v>469</v>
      </c>
      <c r="C21" s="98"/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/>
      <c r="M21" s="98">
        <v>0</v>
      </c>
      <c r="N21" s="98">
        <v>0</v>
      </c>
      <c r="O21" s="98">
        <f t="shared" si="0"/>
        <v>0</v>
      </c>
    </row>
    <row r="22" spans="1:15" x14ac:dyDescent="0.35">
      <c r="A22" s="97" t="s">
        <v>82</v>
      </c>
      <c r="B22" s="111" t="s">
        <v>83</v>
      </c>
      <c r="C22" s="98">
        <v>733225</v>
      </c>
      <c r="D22" s="98">
        <v>296923</v>
      </c>
      <c r="E22" s="98">
        <v>32590</v>
      </c>
      <c r="F22" s="98">
        <v>571898</v>
      </c>
      <c r="G22" s="98">
        <v>713550</v>
      </c>
      <c r="H22" s="98">
        <v>122450</v>
      </c>
      <c r="I22" s="98">
        <v>1000457</v>
      </c>
      <c r="J22" s="98">
        <v>201298</v>
      </c>
      <c r="K22" s="98">
        <v>476750</v>
      </c>
      <c r="L22" s="98">
        <v>836242</v>
      </c>
      <c r="M22" s="98">
        <v>134745</v>
      </c>
      <c r="N22" s="98">
        <v>186683</v>
      </c>
      <c r="O22" s="98">
        <f t="shared" si="0"/>
        <v>5306811</v>
      </c>
    </row>
    <row r="23" spans="1:15" x14ac:dyDescent="0.35">
      <c r="A23" s="97" t="s">
        <v>181</v>
      </c>
      <c r="B23" s="97" t="s">
        <v>56</v>
      </c>
      <c r="C23" s="98">
        <v>45568731</v>
      </c>
      <c r="D23" s="98">
        <v>3157015</v>
      </c>
      <c r="E23" s="98">
        <v>3821684</v>
      </c>
      <c r="F23" s="98">
        <v>44664731</v>
      </c>
      <c r="G23" s="98">
        <v>7413513</v>
      </c>
      <c r="H23" s="98">
        <v>5949752</v>
      </c>
      <c r="I23" s="98">
        <v>4896731</v>
      </c>
      <c r="J23" s="98">
        <v>10889088</v>
      </c>
      <c r="K23" s="98">
        <v>3952556</v>
      </c>
      <c r="L23" s="98">
        <v>3149183</v>
      </c>
      <c r="M23" s="98">
        <v>10771786</v>
      </c>
      <c r="N23" s="98">
        <v>3352594</v>
      </c>
      <c r="O23" s="98">
        <f t="shared" si="0"/>
        <v>147587364</v>
      </c>
    </row>
    <row r="24" spans="1:15" x14ac:dyDescent="0.35">
      <c r="A24" s="97" t="s">
        <v>84</v>
      </c>
      <c r="B24" s="97" t="s">
        <v>85</v>
      </c>
      <c r="C24" s="98">
        <v>2708194</v>
      </c>
      <c r="D24" s="98">
        <v>2761626</v>
      </c>
      <c r="E24" s="98">
        <v>2779650</v>
      </c>
      <c r="F24" s="98">
        <v>2761247</v>
      </c>
      <c r="G24" s="98">
        <v>1924491</v>
      </c>
      <c r="H24" s="98">
        <v>2597647</v>
      </c>
      <c r="I24" s="98">
        <v>2235528</v>
      </c>
      <c r="J24" s="98">
        <v>2950809</v>
      </c>
      <c r="K24" s="98">
        <v>2296629</v>
      </c>
      <c r="L24" s="98">
        <v>3031040</v>
      </c>
      <c r="M24" s="98">
        <v>2343983</v>
      </c>
      <c r="N24" s="98">
        <v>3097078</v>
      </c>
      <c r="O24" s="98">
        <f t="shared" si="0"/>
        <v>31487922</v>
      </c>
    </row>
    <row r="25" spans="1:15" x14ac:dyDescent="0.35">
      <c r="A25" s="97" t="s">
        <v>299</v>
      </c>
      <c r="B25" s="97" t="s">
        <v>300</v>
      </c>
      <c r="C25" s="98"/>
      <c r="D25" s="98"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/>
      <c r="M25" s="98">
        <v>0</v>
      </c>
      <c r="N25" s="98">
        <v>2216247</v>
      </c>
      <c r="O25" s="98">
        <f t="shared" si="0"/>
        <v>2216247</v>
      </c>
    </row>
    <row r="26" spans="1:15" x14ac:dyDescent="0.35">
      <c r="A26" s="97" t="s">
        <v>405</v>
      </c>
      <c r="B26" s="97" t="s">
        <v>406</v>
      </c>
      <c r="C26" s="98">
        <v>1473653</v>
      </c>
      <c r="D26" s="98">
        <v>2469</v>
      </c>
      <c r="E26" s="98">
        <v>2421</v>
      </c>
      <c r="F26" s="98">
        <v>2661643</v>
      </c>
      <c r="G26" s="98">
        <v>-21115</v>
      </c>
      <c r="H26" s="98">
        <v>8298</v>
      </c>
      <c r="I26" s="98">
        <v>4639227</v>
      </c>
      <c r="J26" s="98">
        <v>39881</v>
      </c>
      <c r="K26" s="98">
        <v>9846049</v>
      </c>
      <c r="L26" s="98">
        <v>4026977</v>
      </c>
      <c r="M26" s="98">
        <v>81365</v>
      </c>
      <c r="N26" s="98">
        <v>-862994</v>
      </c>
      <c r="O26" s="98">
        <f t="shared" si="0"/>
        <v>21897874</v>
      </c>
    </row>
    <row r="27" spans="1:15" x14ac:dyDescent="0.35">
      <c r="A27" s="97" t="s">
        <v>301</v>
      </c>
      <c r="B27" s="97" t="s">
        <v>302</v>
      </c>
      <c r="C27" s="98"/>
      <c r="D27" s="98">
        <v>0</v>
      </c>
      <c r="E27" s="98">
        <v>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/>
      <c r="M27" s="98">
        <v>0</v>
      </c>
      <c r="N27" s="98">
        <v>-8279230</v>
      </c>
      <c r="O27" s="98">
        <f t="shared" si="0"/>
        <v>-8279230</v>
      </c>
    </row>
    <row r="28" spans="1:15" x14ac:dyDescent="0.35">
      <c r="A28" s="97" t="s">
        <v>86</v>
      </c>
      <c r="B28" s="97" t="s">
        <v>87</v>
      </c>
      <c r="C28" s="98">
        <v>722853</v>
      </c>
      <c r="D28" s="98">
        <v>206154</v>
      </c>
      <c r="E28" s="98">
        <v>145730</v>
      </c>
      <c r="F28" s="98">
        <v>0</v>
      </c>
      <c r="G28" s="98">
        <v>76719</v>
      </c>
      <c r="H28" s="98">
        <v>76720</v>
      </c>
      <c r="I28" s="98">
        <v>-40462</v>
      </c>
      <c r="J28" s="98">
        <v>717339</v>
      </c>
      <c r="K28" s="98">
        <v>130685</v>
      </c>
      <c r="L28" s="98">
        <v>773316</v>
      </c>
      <c r="M28" s="98">
        <v>320874</v>
      </c>
      <c r="N28" s="98">
        <v>964322</v>
      </c>
      <c r="O28" s="103">
        <f t="shared" si="0"/>
        <v>4094250</v>
      </c>
    </row>
    <row r="29" spans="1:15" x14ac:dyDescent="0.35">
      <c r="A29" s="97" t="s">
        <v>413</v>
      </c>
      <c r="B29" s="97" t="s">
        <v>414</v>
      </c>
      <c r="C29" s="98"/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/>
      <c r="M29" s="98">
        <v>0</v>
      </c>
      <c r="N29" s="98">
        <v>78161</v>
      </c>
      <c r="O29" s="103">
        <f t="shared" si="0"/>
        <v>78161</v>
      </c>
    </row>
    <row r="30" spans="1:15" x14ac:dyDescent="0.35">
      <c r="A30" s="97" t="s">
        <v>88</v>
      </c>
      <c r="B30" s="97" t="s">
        <v>89</v>
      </c>
      <c r="C30" s="98">
        <v>1655039</v>
      </c>
      <c r="D30" s="98">
        <v>3115057</v>
      </c>
      <c r="E30" s="98">
        <v>4627425</v>
      </c>
      <c r="F30" s="98">
        <v>1495334</v>
      </c>
      <c r="G30" s="98">
        <v>7080842</v>
      </c>
      <c r="H30" s="98">
        <v>3217069</v>
      </c>
      <c r="I30" s="98">
        <v>2872187</v>
      </c>
      <c r="J30" s="98">
        <v>4849835</v>
      </c>
      <c r="K30" s="98">
        <v>1509036</v>
      </c>
      <c r="L30" s="98">
        <v>2908836</v>
      </c>
      <c r="M30" s="98">
        <v>4222038</v>
      </c>
      <c r="N30" s="98">
        <v>3626854</v>
      </c>
      <c r="O30" s="103">
        <f t="shared" si="0"/>
        <v>41179552</v>
      </c>
    </row>
    <row r="31" spans="1:15" x14ac:dyDescent="0.35">
      <c r="A31" s="97" t="s">
        <v>90</v>
      </c>
      <c r="B31" s="97" t="s">
        <v>91</v>
      </c>
      <c r="C31" s="98">
        <v>1322353</v>
      </c>
      <c r="D31" s="98">
        <v>224371</v>
      </c>
      <c r="E31" s="98">
        <v>566386</v>
      </c>
      <c r="F31" s="98">
        <v>235294</v>
      </c>
      <c r="G31" s="98">
        <v>1044538</v>
      </c>
      <c r="H31" s="98">
        <v>815628</v>
      </c>
      <c r="I31" s="98">
        <v>907813</v>
      </c>
      <c r="J31" s="98">
        <v>619409</v>
      </c>
      <c r="K31" s="98">
        <v>751345</v>
      </c>
      <c r="L31" s="98">
        <v>930432</v>
      </c>
      <c r="M31" s="98">
        <v>463868</v>
      </c>
      <c r="N31" s="98">
        <v>500004</v>
      </c>
      <c r="O31" s="103">
        <f t="shared" si="0"/>
        <v>8381441</v>
      </c>
    </row>
    <row r="32" spans="1:15" x14ac:dyDescent="0.35">
      <c r="A32" s="97" t="s">
        <v>92</v>
      </c>
      <c r="B32" s="97" t="s">
        <v>93</v>
      </c>
      <c r="C32" s="98">
        <v>30777369</v>
      </c>
      <c r="D32" s="98">
        <v>32812242</v>
      </c>
      <c r="E32" s="98">
        <v>28158940</v>
      </c>
      <c r="F32" s="98">
        <v>32685855</v>
      </c>
      <c r="G32" s="98">
        <v>52489175</v>
      </c>
      <c r="H32" s="98">
        <v>16853130</v>
      </c>
      <c r="I32" s="98">
        <v>34569081</v>
      </c>
      <c r="J32" s="98">
        <v>32908989</v>
      </c>
      <c r="K32" s="98">
        <v>48918703</v>
      </c>
      <c r="L32" s="98">
        <v>15979594</v>
      </c>
      <c r="M32" s="98">
        <v>46287229</v>
      </c>
      <c r="N32" s="98">
        <v>30373253</v>
      </c>
      <c r="O32" s="103">
        <f t="shared" si="0"/>
        <v>402813560</v>
      </c>
    </row>
    <row r="33" spans="1:15" x14ac:dyDescent="0.35">
      <c r="A33" s="97" t="s">
        <v>94</v>
      </c>
      <c r="B33" s="97" t="s">
        <v>95</v>
      </c>
      <c r="C33" s="98">
        <v>347108</v>
      </c>
      <c r="D33" s="98">
        <v>824012</v>
      </c>
      <c r="E33" s="98">
        <v>353240</v>
      </c>
      <c r="F33" s="98">
        <v>353512</v>
      </c>
      <c r="G33" s="98">
        <v>360376</v>
      </c>
      <c r="H33" s="98">
        <v>366012</v>
      </c>
      <c r="I33" s="98">
        <v>391316</v>
      </c>
      <c r="J33" s="98">
        <v>374272</v>
      </c>
      <c r="K33" s="98">
        <v>378968</v>
      </c>
      <c r="L33" s="98">
        <v>383692</v>
      </c>
      <c r="M33" s="98">
        <v>861956</v>
      </c>
      <c r="N33" s="98">
        <v>389892</v>
      </c>
      <c r="O33" s="103">
        <f t="shared" si="0"/>
        <v>5384356</v>
      </c>
    </row>
    <row r="34" spans="1:15" x14ac:dyDescent="0.35">
      <c r="A34" s="97" t="s">
        <v>470</v>
      </c>
      <c r="B34" s="97" t="s">
        <v>471</v>
      </c>
      <c r="C34" s="98"/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/>
      <c r="M34" s="98">
        <v>0</v>
      </c>
      <c r="N34" s="98">
        <v>0</v>
      </c>
      <c r="O34" s="103">
        <f t="shared" si="0"/>
        <v>0</v>
      </c>
    </row>
    <row r="35" spans="1:15" x14ac:dyDescent="0.35">
      <c r="A35" s="97" t="s">
        <v>96</v>
      </c>
      <c r="B35" s="97" t="s">
        <v>97</v>
      </c>
      <c r="C35" s="98">
        <v>467545</v>
      </c>
      <c r="D35" s="98">
        <v>471348</v>
      </c>
      <c r="E35" s="98">
        <v>433220</v>
      </c>
      <c r="F35" s="98">
        <v>434721</v>
      </c>
      <c r="G35" s="98">
        <v>442042</v>
      </c>
      <c r="H35" s="98">
        <v>448752</v>
      </c>
      <c r="I35" s="98">
        <v>454025</v>
      </c>
      <c r="J35" s="98">
        <v>419189</v>
      </c>
      <c r="K35" s="98">
        <v>424788</v>
      </c>
      <c r="L35" s="98">
        <v>429972</v>
      </c>
      <c r="M35" s="98">
        <v>434281</v>
      </c>
      <c r="N35" s="98">
        <v>436414</v>
      </c>
      <c r="O35" s="103">
        <f t="shared" si="0"/>
        <v>5296297</v>
      </c>
    </row>
    <row r="36" spans="1:15" x14ac:dyDescent="0.35">
      <c r="A36" s="97" t="s">
        <v>98</v>
      </c>
      <c r="B36" s="97" t="s">
        <v>99</v>
      </c>
      <c r="C36" s="98">
        <v>217550</v>
      </c>
      <c r="D36" s="98">
        <v>0</v>
      </c>
      <c r="E36" s="98">
        <v>256000</v>
      </c>
      <c r="F36" s="98">
        <v>618200</v>
      </c>
      <c r="G36" s="98">
        <v>258100</v>
      </c>
      <c r="H36" s="98">
        <v>271020</v>
      </c>
      <c r="I36" s="98">
        <v>260500</v>
      </c>
      <c r="J36" s="98">
        <v>269500</v>
      </c>
      <c r="K36" s="98">
        <v>261300</v>
      </c>
      <c r="L36" s="98">
        <v>259620</v>
      </c>
      <c r="M36" s="98">
        <v>271020</v>
      </c>
      <c r="N36" s="98">
        <v>255780</v>
      </c>
      <c r="O36" s="103">
        <f t="shared" si="0"/>
        <v>3198590</v>
      </c>
    </row>
    <row r="37" spans="1:15" x14ac:dyDescent="0.35">
      <c r="A37" s="97" t="s">
        <v>192</v>
      </c>
      <c r="B37" s="97" t="s">
        <v>193</v>
      </c>
      <c r="C37" s="98">
        <v>643528</v>
      </c>
      <c r="D37" s="98">
        <v>643528</v>
      </c>
      <c r="E37" s="98">
        <v>643528</v>
      </c>
      <c r="F37" s="98">
        <v>643528</v>
      </c>
      <c r="G37" s="98">
        <v>643528</v>
      </c>
      <c r="H37" s="98">
        <v>643528</v>
      </c>
      <c r="I37" s="98">
        <v>643528</v>
      </c>
      <c r="J37" s="98">
        <v>643528</v>
      </c>
      <c r="K37" s="98">
        <v>643528</v>
      </c>
      <c r="L37" s="98">
        <v>643528</v>
      </c>
      <c r="M37" s="98">
        <v>643528</v>
      </c>
      <c r="N37" s="98">
        <v>643528</v>
      </c>
      <c r="O37" s="98">
        <f t="shared" si="0"/>
        <v>7722336</v>
      </c>
    </row>
    <row r="38" spans="1:15" x14ac:dyDescent="0.35">
      <c r="A38" s="97" t="s">
        <v>194</v>
      </c>
      <c r="B38" s="97" t="s">
        <v>195</v>
      </c>
      <c r="C38" s="98">
        <v>175631</v>
      </c>
      <c r="D38" s="98">
        <v>175631</v>
      </c>
      <c r="E38" s="98">
        <v>175631</v>
      </c>
      <c r="F38" s="98">
        <v>175631</v>
      </c>
      <c r="G38" s="98">
        <v>175631</v>
      </c>
      <c r="H38" s="98">
        <v>175631</v>
      </c>
      <c r="I38" s="98">
        <v>175631</v>
      </c>
      <c r="J38" s="98">
        <v>175631</v>
      </c>
      <c r="K38" s="98">
        <v>175631</v>
      </c>
      <c r="L38" s="98">
        <v>175631</v>
      </c>
      <c r="M38" s="98">
        <v>175901</v>
      </c>
      <c r="N38" s="98">
        <v>175631</v>
      </c>
      <c r="O38" s="98">
        <f t="shared" si="0"/>
        <v>2107842</v>
      </c>
    </row>
    <row r="39" spans="1:15" x14ac:dyDescent="0.35">
      <c r="A39" s="97" t="s">
        <v>100</v>
      </c>
      <c r="B39" s="97" t="s">
        <v>101</v>
      </c>
      <c r="C39" s="98">
        <v>518337</v>
      </c>
      <c r="D39" s="98">
        <v>440000</v>
      </c>
      <c r="E39" s="98">
        <v>507261</v>
      </c>
      <c r="F39" s="98">
        <v>397076</v>
      </c>
      <c r="G39" s="98">
        <v>436975</v>
      </c>
      <c r="H39" s="98">
        <v>134437</v>
      </c>
      <c r="I39" s="98">
        <v>517076</v>
      </c>
      <c r="J39" s="98">
        <v>507261</v>
      </c>
      <c r="K39" s="98">
        <v>644387</v>
      </c>
      <c r="L39" s="98">
        <v>178000</v>
      </c>
      <c r="M39" s="98">
        <v>669598</v>
      </c>
      <c r="N39" s="98">
        <v>0</v>
      </c>
      <c r="O39" s="103">
        <f t="shared" si="0"/>
        <v>4950408</v>
      </c>
    </row>
    <row r="40" spans="1:15" x14ac:dyDescent="0.35">
      <c r="A40" s="97" t="s">
        <v>102</v>
      </c>
      <c r="B40" s="97" t="s">
        <v>103</v>
      </c>
      <c r="C40" s="98">
        <v>5412585</v>
      </c>
      <c r="D40" s="98">
        <v>405558</v>
      </c>
      <c r="E40" s="98">
        <v>409867</v>
      </c>
      <c r="F40" s="98">
        <v>412182</v>
      </c>
      <c r="G40" s="98">
        <v>418497</v>
      </c>
      <c r="H40" s="98">
        <v>424696</v>
      </c>
      <c r="I40" s="98">
        <v>429969</v>
      </c>
      <c r="J40" s="98">
        <v>531353</v>
      </c>
      <c r="K40" s="98">
        <v>1071713</v>
      </c>
      <c r="L40" s="98">
        <v>1082137</v>
      </c>
      <c r="M40" s="98">
        <v>133730</v>
      </c>
      <c r="N40" s="98">
        <v>414973</v>
      </c>
      <c r="O40" s="103">
        <f t="shared" si="0"/>
        <v>11147260</v>
      </c>
    </row>
    <row r="41" spans="1:15" x14ac:dyDescent="0.35">
      <c r="A41" s="97" t="s">
        <v>104</v>
      </c>
      <c r="B41" s="97" t="s">
        <v>105</v>
      </c>
      <c r="C41" s="98">
        <v>1679680</v>
      </c>
      <c r="D41" s="98">
        <v>0</v>
      </c>
      <c r="E41" s="98">
        <v>967878</v>
      </c>
      <c r="F41" s="98">
        <v>1471664</v>
      </c>
      <c r="G41" s="98">
        <v>1524318</v>
      </c>
      <c r="H41" s="98">
        <v>4553517</v>
      </c>
      <c r="I41" s="98">
        <v>0</v>
      </c>
      <c r="J41" s="98">
        <v>2131000</v>
      </c>
      <c r="K41" s="98">
        <v>4026927</v>
      </c>
      <c r="L41" s="98">
        <v>450000</v>
      </c>
      <c r="M41" s="98">
        <v>799668</v>
      </c>
      <c r="N41" s="98">
        <v>3167539</v>
      </c>
      <c r="O41" s="98">
        <f t="shared" si="0"/>
        <v>20772191</v>
      </c>
    </row>
    <row r="42" spans="1:15" x14ac:dyDescent="0.35">
      <c r="A42" s="97" t="s">
        <v>106</v>
      </c>
      <c r="B42" s="97" t="s">
        <v>107</v>
      </c>
      <c r="C42" s="98">
        <v>11349865</v>
      </c>
      <c r="D42" s="98">
        <v>6931440</v>
      </c>
      <c r="E42" s="98">
        <v>152588</v>
      </c>
      <c r="F42" s="98">
        <v>5378718</v>
      </c>
      <c r="G42" s="98">
        <v>1004656</v>
      </c>
      <c r="H42" s="98">
        <v>71799</v>
      </c>
      <c r="I42" s="98">
        <v>1396292</v>
      </c>
      <c r="J42" s="98">
        <v>0</v>
      </c>
      <c r="K42" s="98">
        <v>304206</v>
      </c>
      <c r="L42" s="98">
        <v>1178486</v>
      </c>
      <c r="M42" s="98">
        <v>1760500</v>
      </c>
      <c r="N42" s="98">
        <v>954250</v>
      </c>
      <c r="O42" s="98">
        <f t="shared" si="0"/>
        <v>30482800</v>
      </c>
    </row>
    <row r="43" spans="1:15" x14ac:dyDescent="0.35">
      <c r="A43" s="97" t="s">
        <v>108</v>
      </c>
      <c r="B43" s="97" t="s">
        <v>109</v>
      </c>
      <c r="C43" s="98"/>
      <c r="D43" s="98">
        <v>640929</v>
      </c>
      <c r="E43" s="98">
        <v>690202</v>
      </c>
      <c r="F43" s="98">
        <v>493864</v>
      </c>
      <c r="G43" s="98">
        <v>613420</v>
      </c>
      <c r="H43" s="98">
        <v>593083</v>
      </c>
      <c r="I43" s="98">
        <v>638122</v>
      </c>
      <c r="J43" s="98">
        <v>698541</v>
      </c>
      <c r="K43" s="98">
        <v>714464</v>
      </c>
      <c r="L43" s="98">
        <v>663511</v>
      </c>
      <c r="M43" s="98">
        <v>518576</v>
      </c>
      <c r="N43" s="98">
        <v>18236</v>
      </c>
      <c r="O43" s="103">
        <f t="shared" si="0"/>
        <v>6282948</v>
      </c>
    </row>
    <row r="44" spans="1:15" x14ac:dyDescent="0.35">
      <c r="A44" s="97" t="s">
        <v>110</v>
      </c>
      <c r="B44" s="97" t="s">
        <v>111</v>
      </c>
      <c r="C44" s="98"/>
      <c r="D44" s="98">
        <v>591794</v>
      </c>
      <c r="E44" s="98">
        <v>385295</v>
      </c>
      <c r="F44" s="98">
        <v>335300</v>
      </c>
      <c r="G44" s="98">
        <v>0</v>
      </c>
      <c r="H44" s="98">
        <v>826909</v>
      </c>
      <c r="I44" s="98">
        <v>0</v>
      </c>
      <c r="J44" s="98">
        <v>0</v>
      </c>
      <c r="K44" s="98">
        <v>0</v>
      </c>
      <c r="L44" s="98"/>
      <c r="M44" s="98">
        <v>0</v>
      </c>
      <c r="N44" s="98">
        <v>0</v>
      </c>
      <c r="O44" s="103">
        <f t="shared" si="0"/>
        <v>2139298</v>
      </c>
    </row>
    <row r="45" spans="1:15" x14ac:dyDescent="0.35">
      <c r="A45" s="97" t="s">
        <v>112</v>
      </c>
      <c r="B45" s="97" t="s">
        <v>113</v>
      </c>
      <c r="C45" s="98"/>
      <c r="D45" s="98">
        <v>650000</v>
      </c>
      <c r="E45" s="98">
        <v>0</v>
      </c>
      <c r="F45" s="98">
        <v>290000</v>
      </c>
      <c r="G45" s="98">
        <v>0</v>
      </c>
      <c r="H45" s="98">
        <v>0</v>
      </c>
      <c r="I45" s="98">
        <v>0</v>
      </c>
      <c r="J45" s="98">
        <v>0</v>
      </c>
      <c r="K45" s="98"/>
      <c r="L45" s="98"/>
      <c r="M45" s="98">
        <v>0</v>
      </c>
      <c r="N45" s="98">
        <v>0</v>
      </c>
      <c r="O45" s="103">
        <f t="shared" si="0"/>
        <v>940000</v>
      </c>
    </row>
    <row r="46" spans="1:15" x14ac:dyDescent="0.35">
      <c r="A46" s="97" t="s">
        <v>114</v>
      </c>
      <c r="B46" s="97" t="s">
        <v>115</v>
      </c>
      <c r="C46" s="98">
        <v>97136</v>
      </c>
      <c r="D46" s="98">
        <v>477136</v>
      </c>
      <c r="E46" s="98">
        <v>357136</v>
      </c>
      <c r="F46" s="98">
        <v>97136</v>
      </c>
      <c r="G46" s="98">
        <v>0</v>
      </c>
      <c r="H46" s="98">
        <v>0</v>
      </c>
      <c r="I46" s="98">
        <v>97136</v>
      </c>
      <c r="J46" s="98">
        <v>0</v>
      </c>
      <c r="K46" s="98">
        <v>698241</v>
      </c>
      <c r="L46" s="98">
        <v>97136</v>
      </c>
      <c r="M46" s="98">
        <v>125735</v>
      </c>
      <c r="N46" s="98">
        <v>735035</v>
      </c>
      <c r="O46" s="103">
        <f t="shared" si="0"/>
        <v>2781827</v>
      </c>
    </row>
    <row r="47" spans="1:15" x14ac:dyDescent="0.35">
      <c r="A47" s="97" t="s">
        <v>472</v>
      </c>
      <c r="B47" s="97" t="s">
        <v>473</v>
      </c>
      <c r="C47" s="98"/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0</v>
      </c>
      <c r="J47" s="98">
        <v>0</v>
      </c>
      <c r="K47" s="98">
        <v>0</v>
      </c>
      <c r="L47" s="98"/>
      <c r="M47" s="98">
        <v>0</v>
      </c>
      <c r="N47" s="98">
        <v>0</v>
      </c>
      <c r="O47" s="103">
        <f t="shared" si="0"/>
        <v>0</v>
      </c>
    </row>
    <row r="48" spans="1:15" x14ac:dyDescent="0.35">
      <c r="A48" s="97" t="s">
        <v>474</v>
      </c>
      <c r="B48" s="97" t="s">
        <v>475</v>
      </c>
      <c r="C48" s="98"/>
      <c r="D48" s="98">
        <v>0</v>
      </c>
      <c r="E48" s="98">
        <v>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/>
      <c r="M48" s="98">
        <v>0</v>
      </c>
      <c r="N48" s="98">
        <v>0</v>
      </c>
      <c r="O48" s="103">
        <f t="shared" si="0"/>
        <v>0</v>
      </c>
    </row>
    <row r="49" spans="1:15" x14ac:dyDescent="0.35">
      <c r="A49" s="97" t="s">
        <v>116</v>
      </c>
      <c r="B49" s="97" t="s">
        <v>117</v>
      </c>
      <c r="C49" s="98">
        <v>342634</v>
      </c>
      <c r="D49" s="98">
        <v>575260</v>
      </c>
      <c r="E49" s="98">
        <v>1412135</v>
      </c>
      <c r="F49" s="98">
        <v>1541298</v>
      </c>
      <c r="G49" s="98">
        <v>1979728</v>
      </c>
      <c r="H49" s="98">
        <v>4809351</v>
      </c>
      <c r="I49" s="98">
        <v>726407</v>
      </c>
      <c r="J49" s="98">
        <v>1397040</v>
      </c>
      <c r="K49" s="98">
        <v>742676</v>
      </c>
      <c r="L49" s="98">
        <v>497156</v>
      </c>
      <c r="M49" s="98">
        <v>2587264</v>
      </c>
      <c r="N49" s="98">
        <v>834242</v>
      </c>
      <c r="O49" s="103">
        <f t="shared" si="0"/>
        <v>17445191</v>
      </c>
    </row>
    <row r="50" spans="1:15" x14ac:dyDescent="0.35">
      <c r="A50" s="97" t="s">
        <v>118</v>
      </c>
      <c r="B50" s="97" t="s">
        <v>119</v>
      </c>
      <c r="C50" s="98">
        <v>7969129</v>
      </c>
      <c r="D50" s="98">
        <v>0</v>
      </c>
      <c r="E50" s="98">
        <v>7413769</v>
      </c>
      <c r="F50" s="98">
        <v>7479649</v>
      </c>
      <c r="G50" s="98">
        <v>0</v>
      </c>
      <c r="H50" s="98">
        <v>196000</v>
      </c>
      <c r="I50" s="98">
        <v>828724</v>
      </c>
      <c r="J50" s="98">
        <v>89000</v>
      </c>
      <c r="K50" s="98">
        <v>10518974</v>
      </c>
      <c r="L50" s="98">
        <v>2723922</v>
      </c>
      <c r="M50" s="98">
        <v>7883921</v>
      </c>
      <c r="N50" s="98">
        <v>1534411</v>
      </c>
      <c r="O50" s="98">
        <f t="shared" si="0"/>
        <v>46637499</v>
      </c>
    </row>
    <row r="51" spans="1:15" x14ac:dyDescent="0.35">
      <c r="A51" s="97" t="s">
        <v>120</v>
      </c>
      <c r="B51" s="97" t="s">
        <v>121</v>
      </c>
      <c r="C51" s="98">
        <v>780894</v>
      </c>
      <c r="D51" s="98">
        <v>544379</v>
      </c>
      <c r="E51" s="98">
        <v>1837891</v>
      </c>
      <c r="F51" s="98">
        <v>272043</v>
      </c>
      <c r="G51" s="98">
        <v>721301</v>
      </c>
      <c r="H51" s="98">
        <v>602300</v>
      </c>
      <c r="I51" s="98">
        <v>746555</v>
      </c>
      <c r="J51" s="98">
        <v>1043656</v>
      </c>
      <c r="K51" s="98">
        <v>1268921</v>
      </c>
      <c r="L51" s="98">
        <v>1563010</v>
      </c>
      <c r="M51" s="98">
        <v>1582971</v>
      </c>
      <c r="N51" s="98">
        <v>1256848</v>
      </c>
      <c r="O51" s="103">
        <f t="shared" si="0"/>
        <v>12220769</v>
      </c>
    </row>
    <row r="52" spans="1:15" x14ac:dyDescent="0.35">
      <c r="A52" s="97" t="s">
        <v>476</v>
      </c>
      <c r="B52" s="97" t="s">
        <v>477</v>
      </c>
      <c r="C52" s="98"/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/>
      <c r="M52" s="98">
        <v>0</v>
      </c>
      <c r="N52" s="98">
        <v>0</v>
      </c>
      <c r="O52" s="103">
        <f t="shared" si="0"/>
        <v>0</v>
      </c>
    </row>
    <row r="53" spans="1:15" x14ac:dyDescent="0.35">
      <c r="A53" s="97" t="s">
        <v>122</v>
      </c>
      <c r="B53" s="97" t="s">
        <v>123</v>
      </c>
      <c r="C53" s="98">
        <v>1179380</v>
      </c>
      <c r="D53" s="98">
        <v>0</v>
      </c>
      <c r="E53" s="98">
        <v>1598586</v>
      </c>
      <c r="F53" s="98">
        <v>0</v>
      </c>
      <c r="G53" s="98">
        <v>4153254</v>
      </c>
      <c r="H53" s="98">
        <v>0</v>
      </c>
      <c r="I53" s="98">
        <v>5835853</v>
      </c>
      <c r="J53" s="98">
        <v>8441286</v>
      </c>
      <c r="K53" s="98">
        <v>13308114</v>
      </c>
      <c r="L53" s="98">
        <v>2518607</v>
      </c>
      <c r="M53" s="98">
        <v>1535824</v>
      </c>
      <c r="N53" s="98">
        <v>1273439</v>
      </c>
      <c r="O53" s="103">
        <f t="shared" si="0"/>
        <v>39844343</v>
      </c>
    </row>
    <row r="54" spans="1:15" x14ac:dyDescent="0.35">
      <c r="A54" s="97" t="s">
        <v>124</v>
      </c>
      <c r="B54" s="97" t="s">
        <v>125</v>
      </c>
      <c r="C54" s="98">
        <v>23176</v>
      </c>
      <c r="D54" s="98">
        <v>23176</v>
      </c>
      <c r="E54" s="98">
        <v>701814</v>
      </c>
      <c r="F54" s="98">
        <v>23176</v>
      </c>
      <c r="G54" s="98">
        <v>24319</v>
      </c>
      <c r="H54" s="98">
        <v>3003867</v>
      </c>
      <c r="I54" s="98">
        <v>628781</v>
      </c>
      <c r="J54" s="98">
        <v>76812</v>
      </c>
      <c r="K54" s="98">
        <v>673341</v>
      </c>
      <c r="L54" s="98">
        <v>27765</v>
      </c>
      <c r="M54" s="98">
        <v>0</v>
      </c>
      <c r="N54" s="98">
        <v>22517</v>
      </c>
      <c r="O54" s="103">
        <f t="shared" si="0"/>
        <v>5228744</v>
      </c>
    </row>
    <row r="55" spans="1:15" x14ac:dyDescent="0.35">
      <c r="A55" s="97" t="s">
        <v>126</v>
      </c>
      <c r="B55" s="97" t="s">
        <v>127</v>
      </c>
      <c r="C55" s="98">
        <v>1969261</v>
      </c>
      <c r="D55" s="98">
        <v>4035634</v>
      </c>
      <c r="E55" s="98">
        <v>1845685</v>
      </c>
      <c r="F55" s="98">
        <v>2011093</v>
      </c>
      <c r="G55" s="98">
        <v>2611730</v>
      </c>
      <c r="H55" s="98">
        <v>2999605</v>
      </c>
      <c r="I55" s="98">
        <v>3079801</v>
      </c>
      <c r="J55" s="98">
        <v>2816725</v>
      </c>
      <c r="K55" s="98">
        <v>2730044</v>
      </c>
      <c r="L55" s="98">
        <v>2775054</v>
      </c>
      <c r="M55" s="98">
        <v>2549999</v>
      </c>
      <c r="N55" s="98">
        <v>2595011</v>
      </c>
      <c r="O55" s="103">
        <f t="shared" si="0"/>
        <v>32019642</v>
      </c>
    </row>
    <row r="56" spans="1:15" x14ac:dyDescent="0.35">
      <c r="A56" s="97" t="s">
        <v>128</v>
      </c>
      <c r="B56" s="97" t="s">
        <v>129</v>
      </c>
      <c r="C56" s="98">
        <v>1701768</v>
      </c>
      <c r="D56" s="98">
        <v>1508534</v>
      </c>
      <c r="E56" s="98">
        <v>1610182</v>
      </c>
      <c r="F56" s="98">
        <v>133272</v>
      </c>
      <c r="G56" s="98">
        <v>1319308</v>
      </c>
      <c r="H56" s="98">
        <v>1204680</v>
      </c>
      <c r="I56" s="98">
        <v>1398880</v>
      </c>
      <c r="J56" s="98">
        <v>1430444</v>
      </c>
      <c r="K56" s="98">
        <v>1310926</v>
      </c>
      <c r="L56" s="98">
        <v>1314280</v>
      </c>
      <c r="M56" s="98">
        <v>1035056</v>
      </c>
      <c r="N56" s="98">
        <v>1791010</v>
      </c>
      <c r="O56" s="103">
        <f t="shared" si="0"/>
        <v>15758340</v>
      </c>
    </row>
    <row r="57" spans="1:15" x14ac:dyDescent="0.35">
      <c r="A57" s="97" t="s">
        <v>478</v>
      </c>
      <c r="B57" s="97" t="s">
        <v>479</v>
      </c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/>
      <c r="M57" s="98">
        <v>0</v>
      </c>
      <c r="N57" s="98">
        <v>0</v>
      </c>
      <c r="O57" s="103">
        <f t="shared" si="0"/>
        <v>0</v>
      </c>
    </row>
    <row r="58" spans="1:15" x14ac:dyDescent="0.35">
      <c r="A58" s="97" t="s">
        <v>130</v>
      </c>
      <c r="B58" s="97" t="s">
        <v>131</v>
      </c>
      <c r="C58" s="98">
        <v>831053</v>
      </c>
      <c r="D58" s="98">
        <v>690713</v>
      </c>
      <c r="E58" s="98">
        <v>846648</v>
      </c>
      <c r="F58" s="98">
        <v>703651</v>
      </c>
      <c r="G58" s="98">
        <v>1020803</v>
      </c>
      <c r="H58" s="98">
        <v>632520</v>
      </c>
      <c r="I58" s="98">
        <v>952791</v>
      </c>
      <c r="J58" s="98">
        <v>203474</v>
      </c>
      <c r="K58" s="98">
        <v>320162</v>
      </c>
      <c r="L58" s="98">
        <v>1225168</v>
      </c>
      <c r="M58" s="98">
        <v>215712</v>
      </c>
      <c r="N58" s="98">
        <v>2101791</v>
      </c>
      <c r="O58" s="98">
        <f t="shared" si="0"/>
        <v>9744486</v>
      </c>
    </row>
    <row r="59" spans="1:15" x14ac:dyDescent="0.35">
      <c r="A59" s="97" t="s">
        <v>132</v>
      </c>
      <c r="B59" s="97" t="s">
        <v>133</v>
      </c>
      <c r="C59" s="98">
        <v>0</v>
      </c>
      <c r="D59" s="98">
        <v>0</v>
      </c>
      <c r="E59" s="98">
        <v>0</v>
      </c>
      <c r="F59" s="98">
        <v>0</v>
      </c>
      <c r="G59" s="98">
        <v>0</v>
      </c>
      <c r="H59" s="98">
        <v>86215</v>
      </c>
      <c r="I59" s="98">
        <v>0</v>
      </c>
      <c r="J59" s="98">
        <v>0</v>
      </c>
      <c r="K59" s="98">
        <v>0</v>
      </c>
      <c r="L59" s="98">
        <v>87969</v>
      </c>
      <c r="M59" s="98"/>
      <c r="N59" s="98">
        <v>0</v>
      </c>
      <c r="O59" s="98">
        <f t="shared" si="0"/>
        <v>174184</v>
      </c>
    </row>
    <row r="60" spans="1:15" x14ac:dyDescent="0.35">
      <c r="A60" s="97" t="s">
        <v>134</v>
      </c>
      <c r="B60" s="97" t="s">
        <v>135</v>
      </c>
      <c r="C60" s="98">
        <v>51960</v>
      </c>
      <c r="D60" s="98">
        <v>0</v>
      </c>
      <c r="E60" s="98">
        <v>390000</v>
      </c>
      <c r="F60" s="98">
        <v>191000</v>
      </c>
      <c r="G60" s="98">
        <v>100590</v>
      </c>
      <c r="H60" s="98">
        <v>137316</v>
      </c>
      <c r="I60" s="98">
        <v>0</v>
      </c>
      <c r="J60" s="98">
        <v>0</v>
      </c>
      <c r="K60" s="98">
        <v>0</v>
      </c>
      <c r="L60" s="98">
        <v>128892</v>
      </c>
      <c r="M60" s="98">
        <v>321843</v>
      </c>
      <c r="N60" s="98">
        <v>153132</v>
      </c>
      <c r="O60" s="103">
        <f t="shared" si="0"/>
        <v>1474733</v>
      </c>
    </row>
    <row r="61" spans="1:15" x14ac:dyDescent="0.35">
      <c r="A61" s="97" t="s">
        <v>136</v>
      </c>
      <c r="B61" s="97" t="s">
        <v>137</v>
      </c>
      <c r="C61" s="98">
        <v>110000</v>
      </c>
      <c r="D61" s="98">
        <v>285000</v>
      </c>
      <c r="E61" s="98">
        <v>110000</v>
      </c>
      <c r="F61" s="98">
        <v>615000</v>
      </c>
      <c r="G61" s="98">
        <v>285000</v>
      </c>
      <c r="H61" s="98">
        <v>330000</v>
      </c>
      <c r="I61" s="98">
        <v>285000</v>
      </c>
      <c r="J61" s="98">
        <v>333000</v>
      </c>
      <c r="K61" s="98">
        <v>230100</v>
      </c>
      <c r="L61" s="98">
        <v>330000</v>
      </c>
      <c r="M61" s="98">
        <v>285000</v>
      </c>
      <c r="N61" s="98">
        <v>285000</v>
      </c>
      <c r="O61" s="98">
        <f t="shared" si="0"/>
        <v>3483100</v>
      </c>
    </row>
    <row r="62" spans="1:15" x14ac:dyDescent="0.35">
      <c r="A62" s="97" t="s">
        <v>201</v>
      </c>
      <c r="B62" s="97" t="s">
        <v>202</v>
      </c>
      <c r="C62" s="98"/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/>
      <c r="M62" s="98">
        <v>0</v>
      </c>
      <c r="N62" s="98">
        <v>37951</v>
      </c>
      <c r="O62" s="103">
        <f t="shared" si="0"/>
        <v>37951</v>
      </c>
    </row>
    <row r="63" spans="1:15" x14ac:dyDescent="0.35">
      <c r="A63" s="97" t="s">
        <v>480</v>
      </c>
      <c r="B63" s="97" t="s">
        <v>481</v>
      </c>
      <c r="C63" s="98"/>
      <c r="D63" s="98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/>
      <c r="M63" s="98">
        <v>0</v>
      </c>
      <c r="N63" s="98">
        <v>0</v>
      </c>
      <c r="O63" s="98">
        <f t="shared" si="0"/>
        <v>0</v>
      </c>
    </row>
    <row r="64" spans="1:15" x14ac:dyDescent="0.35">
      <c r="A64" s="97" t="s">
        <v>138</v>
      </c>
      <c r="B64" s="97" t="s">
        <v>139</v>
      </c>
      <c r="C64" s="98"/>
      <c r="D64" s="98">
        <v>0</v>
      </c>
      <c r="E64" s="98">
        <v>0</v>
      </c>
      <c r="F64" s="98">
        <v>990681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/>
      <c r="M64" s="98">
        <v>0</v>
      </c>
      <c r="N64" s="98">
        <v>0</v>
      </c>
      <c r="O64" s="103">
        <f t="shared" si="0"/>
        <v>990681</v>
      </c>
    </row>
    <row r="65" spans="1:26" x14ac:dyDescent="0.35">
      <c r="A65" s="97" t="s">
        <v>482</v>
      </c>
      <c r="B65" s="97" t="s">
        <v>483</v>
      </c>
      <c r="C65" s="98"/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0</v>
      </c>
      <c r="L65" s="98"/>
      <c r="M65" s="98">
        <v>0</v>
      </c>
      <c r="N65" s="98">
        <v>0</v>
      </c>
      <c r="O65" s="98">
        <f t="shared" si="0"/>
        <v>0</v>
      </c>
      <c r="T65" s="166" t="s">
        <v>516</v>
      </c>
      <c r="V65" s="166" t="s">
        <v>696</v>
      </c>
      <c r="X65" s="167">
        <f>SUM(X66:X68)</f>
        <v>1667885878</v>
      </c>
      <c r="Y65" s="168">
        <f>1708183737-X65</f>
        <v>40297859</v>
      </c>
    </row>
    <row r="66" spans="1:26" x14ac:dyDescent="0.35">
      <c r="A66" s="97" t="s">
        <v>182</v>
      </c>
      <c r="B66" s="97" t="s">
        <v>183</v>
      </c>
      <c r="C66" s="98"/>
      <c r="D66" s="98">
        <v>0</v>
      </c>
      <c r="E66" s="98">
        <v>0</v>
      </c>
      <c r="F66" s="98">
        <v>0</v>
      </c>
      <c r="G66" s="98">
        <v>349823</v>
      </c>
      <c r="H66" s="98">
        <v>714908</v>
      </c>
      <c r="I66" s="98">
        <v>1245614</v>
      </c>
      <c r="J66" s="98">
        <v>259367</v>
      </c>
      <c r="K66" s="98">
        <v>1328116</v>
      </c>
      <c r="L66" s="98">
        <v>338796</v>
      </c>
      <c r="M66" s="98">
        <v>0</v>
      </c>
      <c r="N66" s="98">
        <v>222073</v>
      </c>
      <c r="O66" s="103">
        <f t="shared" si="0"/>
        <v>4458697</v>
      </c>
      <c r="T66" s="166" t="s">
        <v>697</v>
      </c>
      <c r="U66" s="166" t="s">
        <v>698</v>
      </c>
      <c r="X66" s="169">
        <v>1266048679</v>
      </c>
    </row>
    <row r="67" spans="1:26" x14ac:dyDescent="0.35">
      <c r="A67" s="97" t="s">
        <v>484</v>
      </c>
      <c r="B67" s="97" t="s">
        <v>485</v>
      </c>
      <c r="C67" s="98"/>
      <c r="D67" s="98">
        <v>0</v>
      </c>
      <c r="E67" s="98">
        <v>0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  <c r="L67" s="98"/>
      <c r="M67" s="98">
        <v>0</v>
      </c>
      <c r="N67" s="98">
        <v>0</v>
      </c>
      <c r="O67" s="98">
        <f t="shared" si="0"/>
        <v>0</v>
      </c>
      <c r="T67" s="166" t="s">
        <v>699</v>
      </c>
      <c r="U67" s="166" t="s">
        <v>700</v>
      </c>
      <c r="X67" s="169">
        <v>243988393</v>
      </c>
    </row>
    <row r="68" spans="1:26" x14ac:dyDescent="0.35">
      <c r="A68" s="97" t="s">
        <v>303</v>
      </c>
      <c r="B68" s="97" t="s">
        <v>304</v>
      </c>
      <c r="C68" s="98"/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/>
      <c r="M68" s="98">
        <v>-235396</v>
      </c>
      <c r="N68" s="98">
        <v>272682</v>
      </c>
      <c r="O68" s="103">
        <f t="shared" si="0"/>
        <v>37286</v>
      </c>
      <c r="T68" s="166" t="s">
        <v>701</v>
      </c>
      <c r="V68" s="166" t="s">
        <v>702</v>
      </c>
      <c r="X68" s="169">
        <v>157848806</v>
      </c>
    </row>
    <row r="69" spans="1:26" x14ac:dyDescent="0.35">
      <c r="A69" s="97" t="s">
        <v>140</v>
      </c>
      <c r="B69" s="97" t="s">
        <v>141</v>
      </c>
      <c r="C69" s="98">
        <v>29695967</v>
      </c>
      <c r="D69" s="98">
        <v>26178698</v>
      </c>
      <c r="E69" s="98">
        <v>30491374</v>
      </c>
      <c r="F69" s="98">
        <v>31414296</v>
      </c>
      <c r="G69" s="98">
        <v>22402204</v>
      </c>
      <c r="H69" s="98">
        <v>19132538</v>
      </c>
      <c r="I69" s="98">
        <v>21270423</v>
      </c>
      <c r="J69" s="98">
        <v>21167802</v>
      </c>
      <c r="K69" s="98">
        <v>24014947</v>
      </c>
      <c r="L69" s="98">
        <v>22110490</v>
      </c>
      <c r="M69" s="98">
        <v>22231058</v>
      </c>
      <c r="N69" s="98">
        <v>21961752</v>
      </c>
      <c r="O69" s="103">
        <f t="shared" si="0"/>
        <v>292071549</v>
      </c>
    </row>
    <row r="70" spans="1:26" x14ac:dyDescent="0.35">
      <c r="A70" s="97" t="s">
        <v>189</v>
      </c>
      <c r="B70" s="97" t="s">
        <v>190</v>
      </c>
      <c r="C70" s="98">
        <v>2121701</v>
      </c>
      <c r="D70" s="98">
        <v>1907275</v>
      </c>
      <c r="E70" s="98">
        <v>2012511</v>
      </c>
      <c r="F70" s="98">
        <v>2232373</v>
      </c>
      <c r="G70" s="98">
        <v>1726932</v>
      </c>
      <c r="H70" s="98">
        <v>1516995</v>
      </c>
      <c r="I70" s="98">
        <v>1550248</v>
      </c>
      <c r="J70" s="98">
        <v>1417219</v>
      </c>
      <c r="K70" s="98">
        <v>1677174</v>
      </c>
      <c r="L70" s="98">
        <v>1421486</v>
      </c>
      <c r="M70" s="98">
        <v>1410243</v>
      </c>
      <c r="N70" s="98">
        <v>1411774</v>
      </c>
      <c r="O70" s="103">
        <f t="shared" si="0"/>
        <v>20405931</v>
      </c>
    </row>
    <row r="71" spans="1:26" x14ac:dyDescent="0.35">
      <c r="A71" s="97" t="s">
        <v>142</v>
      </c>
      <c r="B71" s="97" t="s">
        <v>143</v>
      </c>
      <c r="C71" s="98"/>
      <c r="D71" s="98">
        <v>203214</v>
      </c>
      <c r="E71" s="98">
        <v>1540756</v>
      </c>
      <c r="F71" s="98">
        <v>16582466</v>
      </c>
      <c r="G71" s="98">
        <v>15127725</v>
      </c>
      <c r="H71" s="98">
        <v>0</v>
      </c>
      <c r="I71" s="98">
        <v>5158399</v>
      </c>
      <c r="J71" s="98">
        <v>0</v>
      </c>
      <c r="K71" s="98">
        <v>245779</v>
      </c>
      <c r="L71" s="98">
        <v>10840261</v>
      </c>
      <c r="M71" s="98">
        <v>0</v>
      </c>
      <c r="N71" s="98">
        <v>1421203</v>
      </c>
      <c r="O71" s="103">
        <f t="shared" si="0"/>
        <v>51119803</v>
      </c>
      <c r="T71" s="166" t="s">
        <v>694</v>
      </c>
      <c r="W71" s="166" t="s">
        <v>695</v>
      </c>
      <c r="Z71" s="167">
        <v>1602969771</v>
      </c>
    </row>
    <row r="72" spans="1:26" x14ac:dyDescent="0.35">
      <c r="A72" s="97" t="s">
        <v>144</v>
      </c>
      <c r="B72" s="97" t="s">
        <v>145</v>
      </c>
      <c r="C72" s="98">
        <v>2292091</v>
      </c>
      <c r="D72" s="98">
        <v>1347425</v>
      </c>
      <c r="E72" s="98">
        <v>1265339</v>
      </c>
      <c r="F72" s="98">
        <v>0</v>
      </c>
      <c r="G72" s="98">
        <v>1297121</v>
      </c>
      <c r="H72" s="98">
        <v>0</v>
      </c>
      <c r="I72" s="98">
        <v>1705937</v>
      </c>
      <c r="J72" s="98">
        <v>798345</v>
      </c>
      <c r="K72" s="98"/>
      <c r="L72" s="98">
        <v>3114033</v>
      </c>
      <c r="M72" s="98">
        <v>4679145</v>
      </c>
      <c r="N72" s="98">
        <v>1051640</v>
      </c>
      <c r="O72" s="103">
        <f t="shared" si="0"/>
        <v>17551076</v>
      </c>
    </row>
    <row r="73" spans="1:26" x14ac:dyDescent="0.35">
      <c r="A73" s="97" t="s">
        <v>146</v>
      </c>
      <c r="B73" s="97" t="s">
        <v>147</v>
      </c>
      <c r="C73" s="98">
        <v>537564</v>
      </c>
      <c r="D73" s="98">
        <v>0</v>
      </c>
      <c r="E73" s="98">
        <v>450000</v>
      </c>
      <c r="F73" s="98">
        <v>450000</v>
      </c>
      <c r="G73" s="98">
        <v>587900</v>
      </c>
      <c r="H73" s="98">
        <v>-618838</v>
      </c>
      <c r="I73" s="98">
        <v>0</v>
      </c>
      <c r="J73" s="98">
        <v>0</v>
      </c>
      <c r="K73" s="98">
        <v>0</v>
      </c>
      <c r="L73" s="98">
        <v>414629</v>
      </c>
      <c r="M73" s="98">
        <v>0</v>
      </c>
      <c r="N73" s="98">
        <v>0</v>
      </c>
      <c r="O73" s="103">
        <f t="shared" ref="O73:O94" si="1">SUM(C73:N73)</f>
        <v>1821255</v>
      </c>
      <c r="W73" s="168">
        <f>+Z71+Y73+Y74</f>
        <v>1708183737</v>
      </c>
      <c r="X73" s="167"/>
      <c r="Y73" s="167">
        <v>64916107</v>
      </c>
      <c r="Z73" s="167">
        <f>+W75+Y73</f>
        <v>1823323197</v>
      </c>
    </row>
    <row r="74" spans="1:26" x14ac:dyDescent="0.35">
      <c r="A74" s="97" t="s">
        <v>148</v>
      </c>
      <c r="B74" s="97" t="s">
        <v>196</v>
      </c>
      <c r="C74" s="98"/>
      <c r="D74" s="98">
        <v>0</v>
      </c>
      <c r="E74" s="98">
        <v>300000</v>
      </c>
      <c r="F74" s="98">
        <v>0</v>
      </c>
      <c r="G74" s="98">
        <v>800000</v>
      </c>
      <c r="H74" s="98">
        <v>0</v>
      </c>
      <c r="I74" s="98">
        <v>400000</v>
      </c>
      <c r="J74" s="98">
        <v>400000</v>
      </c>
      <c r="K74" s="98">
        <v>400000</v>
      </c>
      <c r="L74" s="98"/>
      <c r="M74" s="98">
        <v>1900800</v>
      </c>
      <c r="N74" s="98">
        <v>0</v>
      </c>
      <c r="O74" s="103">
        <f t="shared" si="1"/>
        <v>4200800</v>
      </c>
      <c r="W74" s="167"/>
      <c r="Y74" s="167">
        <v>40297859</v>
      </c>
    </row>
    <row r="75" spans="1:26" x14ac:dyDescent="0.35">
      <c r="A75" s="97" t="s">
        <v>149</v>
      </c>
      <c r="B75" s="97" t="s">
        <v>191</v>
      </c>
      <c r="C75" s="98">
        <v>12119116</v>
      </c>
      <c r="D75" s="98">
        <v>10131534</v>
      </c>
      <c r="E75" s="98">
        <v>9503148</v>
      </c>
      <c r="F75" s="98">
        <v>9703165</v>
      </c>
      <c r="G75" s="98">
        <v>14157410</v>
      </c>
      <c r="H75" s="98">
        <v>8187130</v>
      </c>
      <c r="I75" s="98">
        <v>11159781</v>
      </c>
      <c r="J75" s="98">
        <v>10864609</v>
      </c>
      <c r="K75" s="98">
        <v>17286222</v>
      </c>
      <c r="L75" s="98">
        <v>7408871</v>
      </c>
      <c r="M75" s="98">
        <v>16651897</v>
      </c>
      <c r="N75" s="98">
        <v>9392087</v>
      </c>
      <c r="O75" s="98">
        <f t="shared" si="1"/>
        <v>136564970</v>
      </c>
      <c r="W75" s="167">
        <v>1758407090</v>
      </c>
      <c r="Z75" s="168">
        <f>+W73-Z73</f>
        <v>-115139460</v>
      </c>
    </row>
    <row r="76" spans="1:26" x14ac:dyDescent="0.35">
      <c r="A76" s="97" t="s">
        <v>150</v>
      </c>
      <c r="B76" s="97" t="s">
        <v>203</v>
      </c>
      <c r="C76" s="98">
        <v>21628170</v>
      </c>
      <c r="D76" s="98">
        <v>13696930</v>
      </c>
      <c r="E76" s="98">
        <v>11065702</v>
      </c>
      <c r="F76" s="98">
        <v>10530900</v>
      </c>
      <c r="G76" s="98">
        <v>13389372</v>
      </c>
      <c r="H76" s="98">
        <v>15916375</v>
      </c>
      <c r="I76" s="98">
        <v>24257923</v>
      </c>
      <c r="J76" s="98">
        <v>21919224</v>
      </c>
      <c r="K76" s="98">
        <v>21979799</v>
      </c>
      <c r="L76" s="98">
        <v>25385850</v>
      </c>
      <c r="M76" s="98">
        <v>23410020</v>
      </c>
      <c r="N76" s="98">
        <v>34406657</v>
      </c>
      <c r="O76" s="103">
        <f t="shared" si="1"/>
        <v>237586922</v>
      </c>
      <c r="W76" s="168">
        <v>8279230</v>
      </c>
    </row>
    <row r="77" spans="1:26" x14ac:dyDescent="0.35">
      <c r="A77" s="97" t="s">
        <v>486</v>
      </c>
      <c r="B77" s="97" t="s">
        <v>487</v>
      </c>
      <c r="C77" s="98"/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98">
        <v>0</v>
      </c>
      <c r="J77" s="98">
        <v>0</v>
      </c>
      <c r="K77" s="98">
        <v>0</v>
      </c>
      <c r="L77" s="98"/>
      <c r="M77" s="98">
        <v>0</v>
      </c>
      <c r="N77" s="98">
        <v>0</v>
      </c>
      <c r="O77" s="98">
        <f t="shared" si="1"/>
        <v>0</v>
      </c>
      <c r="W77" s="168">
        <f>+W73-W75-W76</f>
        <v>-58502583</v>
      </c>
    </row>
    <row r="78" spans="1:26" x14ac:dyDescent="0.35">
      <c r="A78" s="97" t="s">
        <v>488</v>
      </c>
      <c r="B78" s="97" t="s">
        <v>489</v>
      </c>
      <c r="C78" s="98"/>
      <c r="D78" s="98">
        <v>0</v>
      </c>
      <c r="E78" s="98">
        <v>0</v>
      </c>
      <c r="F78" s="98">
        <v>0</v>
      </c>
      <c r="G78" s="98">
        <v>0</v>
      </c>
      <c r="H78" s="98">
        <v>0</v>
      </c>
      <c r="I78" s="98">
        <v>0</v>
      </c>
      <c r="J78" s="98">
        <v>0</v>
      </c>
      <c r="K78" s="98">
        <v>0</v>
      </c>
      <c r="L78" s="98"/>
      <c r="M78" s="98">
        <v>0</v>
      </c>
      <c r="N78" s="98">
        <v>0</v>
      </c>
      <c r="O78" s="98">
        <f t="shared" si="1"/>
        <v>0</v>
      </c>
    </row>
    <row r="79" spans="1:26" x14ac:dyDescent="0.35">
      <c r="A79" s="97" t="s">
        <v>151</v>
      </c>
      <c r="B79" s="97" t="s">
        <v>204</v>
      </c>
      <c r="C79" s="98">
        <v>492854</v>
      </c>
      <c r="D79" s="98">
        <v>6008953</v>
      </c>
      <c r="E79" s="98">
        <v>6829885</v>
      </c>
      <c r="F79" s="98">
        <v>6280153</v>
      </c>
      <c r="G79" s="98">
        <v>6989327</v>
      </c>
      <c r="H79" s="98">
        <v>8331433</v>
      </c>
      <c r="I79" s="98">
        <v>7314505</v>
      </c>
      <c r="J79" s="98">
        <v>7714320</v>
      </c>
      <c r="K79" s="98">
        <v>8124972</v>
      </c>
      <c r="L79" s="98">
        <v>8125325</v>
      </c>
      <c r="M79" s="98">
        <v>7775210</v>
      </c>
      <c r="N79" s="98">
        <v>0</v>
      </c>
      <c r="O79" s="103">
        <f t="shared" si="1"/>
        <v>73986937</v>
      </c>
    </row>
    <row r="80" spans="1:26" x14ac:dyDescent="0.35">
      <c r="A80" s="97" t="s">
        <v>152</v>
      </c>
      <c r="B80" s="97" t="s">
        <v>153</v>
      </c>
      <c r="C80" s="98"/>
      <c r="D80" s="98">
        <v>5000</v>
      </c>
      <c r="E80" s="98">
        <v>9600</v>
      </c>
      <c r="F80" s="98">
        <v>10000</v>
      </c>
      <c r="G80" s="98">
        <v>15000</v>
      </c>
      <c r="H80" s="98">
        <v>0</v>
      </c>
      <c r="I80" s="98">
        <v>10000</v>
      </c>
      <c r="J80" s="98">
        <v>0</v>
      </c>
      <c r="K80" s="98">
        <v>10000</v>
      </c>
      <c r="L80" s="98">
        <v>5000</v>
      </c>
      <c r="M80" s="98">
        <v>5000</v>
      </c>
      <c r="N80" s="98">
        <v>5000</v>
      </c>
      <c r="O80" s="103">
        <f t="shared" si="1"/>
        <v>74600</v>
      </c>
    </row>
    <row r="81" spans="1:26" x14ac:dyDescent="0.35">
      <c r="A81" s="97" t="s">
        <v>154</v>
      </c>
      <c r="B81" s="97" t="s">
        <v>155</v>
      </c>
      <c r="C81" s="98">
        <v>1481482</v>
      </c>
      <c r="D81" s="98">
        <v>1481482</v>
      </c>
      <c r="E81" s="98">
        <v>1481482</v>
      </c>
      <c r="F81" s="98">
        <v>1481482</v>
      </c>
      <c r="G81" s="98">
        <v>1481482</v>
      </c>
      <c r="H81" s="98">
        <v>1481482</v>
      </c>
      <c r="I81" s="98">
        <v>1481482</v>
      </c>
      <c r="J81" s="98">
        <v>1481482</v>
      </c>
      <c r="K81" s="98">
        <v>1481482</v>
      </c>
      <c r="L81" s="98">
        <v>1481482</v>
      </c>
      <c r="M81" s="98">
        <v>1481482</v>
      </c>
      <c r="N81" s="98">
        <v>1481482</v>
      </c>
      <c r="O81" s="103">
        <f t="shared" si="1"/>
        <v>17777784</v>
      </c>
    </row>
    <row r="82" spans="1:26" x14ac:dyDescent="0.35">
      <c r="A82" s="97" t="s">
        <v>156</v>
      </c>
      <c r="B82" s="97" t="s">
        <v>157</v>
      </c>
      <c r="C82" s="98">
        <v>716145</v>
      </c>
      <c r="D82" s="98">
        <v>0</v>
      </c>
      <c r="E82" s="98">
        <v>474359</v>
      </c>
      <c r="F82" s="98">
        <v>513211</v>
      </c>
      <c r="G82" s="98">
        <v>965734</v>
      </c>
      <c r="H82" s="98">
        <v>1003118</v>
      </c>
      <c r="I82" s="98">
        <v>133437</v>
      </c>
      <c r="J82" s="98">
        <v>0</v>
      </c>
      <c r="K82" s="98">
        <v>2786114</v>
      </c>
      <c r="L82" s="98">
        <v>668198</v>
      </c>
      <c r="M82" s="98">
        <v>807145</v>
      </c>
      <c r="N82" s="98">
        <v>560875</v>
      </c>
      <c r="O82" s="103">
        <f t="shared" si="1"/>
        <v>8628336</v>
      </c>
      <c r="T82" s="166" t="s">
        <v>703</v>
      </c>
      <c r="W82" s="166" t="s">
        <v>704</v>
      </c>
      <c r="X82" s="167">
        <v>1758407090</v>
      </c>
      <c r="Y82" s="167"/>
      <c r="Z82" s="168"/>
    </row>
    <row r="83" spans="1:26" x14ac:dyDescent="0.35">
      <c r="A83" s="97" t="s">
        <v>490</v>
      </c>
      <c r="B83" s="97" t="s">
        <v>491</v>
      </c>
      <c r="C83" s="98"/>
      <c r="D83" s="98">
        <v>0</v>
      </c>
      <c r="E83" s="98">
        <v>0</v>
      </c>
      <c r="F83" s="98">
        <v>0</v>
      </c>
      <c r="G83" s="98">
        <v>0</v>
      </c>
      <c r="H83" s="98">
        <v>0</v>
      </c>
      <c r="I83" s="98">
        <v>0</v>
      </c>
      <c r="J83" s="98">
        <v>0</v>
      </c>
      <c r="K83" s="98">
        <v>0</v>
      </c>
      <c r="L83" s="98"/>
      <c r="M83" s="98">
        <v>0</v>
      </c>
      <c r="N83" s="98">
        <v>0</v>
      </c>
      <c r="O83" s="98">
        <f t="shared" si="1"/>
        <v>0</v>
      </c>
      <c r="T83" s="166" t="s">
        <v>705</v>
      </c>
      <c r="W83" s="166" t="s">
        <v>693</v>
      </c>
      <c r="X83" s="169">
        <v>1417056932</v>
      </c>
    </row>
    <row r="84" spans="1:26" x14ac:dyDescent="0.35">
      <c r="A84" s="97" t="s">
        <v>492</v>
      </c>
      <c r="B84" s="97" t="s">
        <v>493</v>
      </c>
      <c r="C84" s="98"/>
      <c r="D84" s="98">
        <v>0</v>
      </c>
      <c r="E84" s="98">
        <v>0</v>
      </c>
      <c r="F84" s="98">
        <v>0</v>
      </c>
      <c r="G84" s="98">
        <v>0</v>
      </c>
      <c r="H84" s="98">
        <v>0</v>
      </c>
      <c r="I84" s="98">
        <v>0</v>
      </c>
      <c r="J84" s="98">
        <v>0</v>
      </c>
      <c r="K84" s="98">
        <v>0</v>
      </c>
      <c r="L84" s="98"/>
      <c r="M84" s="98">
        <v>0</v>
      </c>
      <c r="N84" s="98">
        <v>0</v>
      </c>
      <c r="O84" s="98">
        <f t="shared" si="1"/>
        <v>0</v>
      </c>
      <c r="T84" s="166" t="s">
        <v>694</v>
      </c>
      <c r="W84" s="166" t="s">
        <v>707</v>
      </c>
      <c r="X84" s="169">
        <v>236136192</v>
      </c>
      <c r="Y84" s="167"/>
    </row>
    <row r="85" spans="1:26" x14ac:dyDescent="0.35">
      <c r="A85" s="97" t="s">
        <v>158</v>
      </c>
      <c r="B85" s="97" t="s">
        <v>205</v>
      </c>
      <c r="C85" s="98">
        <v>1689116</v>
      </c>
      <c r="D85" s="98">
        <v>456068</v>
      </c>
      <c r="E85" s="98">
        <v>605840</v>
      </c>
      <c r="F85" s="98">
        <v>205128</v>
      </c>
      <c r="G85" s="98">
        <v>113960</v>
      </c>
      <c r="H85" s="98">
        <v>2371600</v>
      </c>
      <c r="I85" s="98">
        <v>180578</v>
      </c>
      <c r="J85" s="98">
        <v>142450</v>
      </c>
      <c r="K85" s="98">
        <v>85470</v>
      </c>
      <c r="L85" s="98">
        <v>113960</v>
      </c>
      <c r="M85" s="98">
        <v>0</v>
      </c>
      <c r="N85" s="98">
        <v>113960</v>
      </c>
      <c r="O85" s="103">
        <f t="shared" si="1"/>
        <v>6078130</v>
      </c>
      <c r="T85" s="166" t="s">
        <v>708</v>
      </c>
      <c r="W85" s="166" t="s">
        <v>709</v>
      </c>
      <c r="X85" s="167">
        <v>64916107</v>
      </c>
    </row>
    <row r="86" spans="1:26" x14ac:dyDescent="0.35">
      <c r="A86" s="97" t="s">
        <v>159</v>
      </c>
      <c r="B86" s="97" t="s">
        <v>160</v>
      </c>
      <c r="C86" s="98">
        <v>368590</v>
      </c>
      <c r="D86" s="98">
        <v>498480</v>
      </c>
      <c r="E86" s="98">
        <v>1401850</v>
      </c>
      <c r="F86" s="98">
        <v>887296</v>
      </c>
      <c r="G86" s="98">
        <v>591000</v>
      </c>
      <c r="H86" s="98">
        <v>514420</v>
      </c>
      <c r="I86" s="98">
        <v>910350</v>
      </c>
      <c r="J86" s="98">
        <v>1102880</v>
      </c>
      <c r="K86" s="98">
        <v>854286</v>
      </c>
      <c r="L86" s="98">
        <v>740420</v>
      </c>
      <c r="M86" s="98">
        <v>1912802</v>
      </c>
      <c r="N86" s="98">
        <v>904150</v>
      </c>
      <c r="O86" s="103">
        <f t="shared" si="1"/>
        <v>10686524</v>
      </c>
      <c r="T86" s="166" t="s">
        <v>306</v>
      </c>
      <c r="V86" s="166" t="s">
        <v>706</v>
      </c>
      <c r="X86" s="167">
        <v>40297859</v>
      </c>
    </row>
    <row r="87" spans="1:26" x14ac:dyDescent="0.35">
      <c r="A87" s="97" t="s">
        <v>161</v>
      </c>
      <c r="B87" s="97" t="s">
        <v>162</v>
      </c>
      <c r="C87" s="98">
        <v>1014245</v>
      </c>
      <c r="D87" s="98">
        <v>980057</v>
      </c>
      <c r="E87" s="98">
        <v>1062109</v>
      </c>
      <c r="F87" s="98">
        <v>888888</v>
      </c>
      <c r="G87" s="98">
        <v>1002849</v>
      </c>
      <c r="H87" s="98">
        <v>592593</v>
      </c>
      <c r="I87" s="98">
        <v>547009</v>
      </c>
      <c r="J87" s="98">
        <v>0</v>
      </c>
      <c r="K87" s="98">
        <v>0</v>
      </c>
      <c r="L87" s="98"/>
      <c r="M87" s="98">
        <v>0</v>
      </c>
      <c r="N87" s="98">
        <v>0</v>
      </c>
      <c r="O87" s="103">
        <f t="shared" si="1"/>
        <v>6087750</v>
      </c>
      <c r="T87" s="166" t="s">
        <v>302</v>
      </c>
      <c r="V87" s="166" t="s">
        <v>710</v>
      </c>
      <c r="X87" s="167"/>
      <c r="Y87" s="167"/>
    </row>
    <row r="88" spans="1:26" x14ac:dyDescent="0.35">
      <c r="A88" s="97" t="s">
        <v>163</v>
      </c>
      <c r="B88" s="97" t="s">
        <v>164</v>
      </c>
      <c r="C88" s="98">
        <v>1219372</v>
      </c>
      <c r="D88" s="98">
        <v>1879202</v>
      </c>
      <c r="E88" s="98">
        <v>920798</v>
      </c>
      <c r="F88" s="98">
        <v>643874</v>
      </c>
      <c r="G88" s="98">
        <v>323647</v>
      </c>
      <c r="H88" s="98">
        <v>409117</v>
      </c>
      <c r="I88" s="98">
        <v>404558</v>
      </c>
      <c r="J88" s="98">
        <v>323647</v>
      </c>
      <c r="K88" s="98">
        <v>528777</v>
      </c>
      <c r="L88" s="98">
        <v>376068</v>
      </c>
      <c r="M88" s="98">
        <v>1750291</v>
      </c>
      <c r="N88" s="98">
        <v>707241</v>
      </c>
      <c r="O88" s="103">
        <f t="shared" si="1"/>
        <v>9486592</v>
      </c>
      <c r="X88" s="167">
        <f>SUM(X83:X87)</f>
        <v>1758407090</v>
      </c>
    </row>
    <row r="89" spans="1:26" x14ac:dyDescent="0.35">
      <c r="A89" s="97" t="s">
        <v>165</v>
      </c>
      <c r="B89" s="97" t="s">
        <v>166</v>
      </c>
      <c r="C89" s="98">
        <v>227920</v>
      </c>
      <c r="D89" s="98">
        <v>227920</v>
      </c>
      <c r="E89" s="98">
        <v>227920</v>
      </c>
      <c r="F89" s="98">
        <v>227920</v>
      </c>
      <c r="G89" s="98">
        <v>398860</v>
      </c>
      <c r="H89" s="98">
        <v>227920</v>
      </c>
      <c r="I89" s="98">
        <v>227920</v>
      </c>
      <c r="J89" s="98">
        <v>227920</v>
      </c>
      <c r="K89" s="98">
        <v>227920</v>
      </c>
      <c r="L89" s="98">
        <v>227920</v>
      </c>
      <c r="M89" s="98">
        <v>891755</v>
      </c>
      <c r="N89" s="98">
        <v>227920</v>
      </c>
      <c r="O89" s="103">
        <f t="shared" si="1"/>
        <v>3569815</v>
      </c>
      <c r="Y89" s="168"/>
    </row>
    <row r="90" spans="1:26" x14ac:dyDescent="0.35">
      <c r="A90" s="97" t="s">
        <v>167</v>
      </c>
      <c r="B90" s="97" t="s">
        <v>168</v>
      </c>
      <c r="C90" s="98">
        <v>2274998</v>
      </c>
      <c r="D90" s="98">
        <v>1851014</v>
      </c>
      <c r="E90" s="98">
        <v>1851832</v>
      </c>
      <c r="F90" s="98">
        <v>1916644</v>
      </c>
      <c r="G90" s="98">
        <v>1856134</v>
      </c>
      <c r="H90" s="98">
        <v>1867766</v>
      </c>
      <c r="I90" s="98">
        <v>1869347</v>
      </c>
      <c r="J90" s="98">
        <v>1861329</v>
      </c>
      <c r="K90" s="98">
        <v>1868222</v>
      </c>
      <c r="L90" s="98">
        <v>1967322</v>
      </c>
      <c r="M90" s="98">
        <v>2233266</v>
      </c>
      <c r="N90" s="98">
        <v>2234829</v>
      </c>
      <c r="O90" s="103">
        <f t="shared" si="1"/>
        <v>23652703</v>
      </c>
      <c r="W90" s="167"/>
    </row>
    <row r="91" spans="1:26" x14ac:dyDescent="0.35">
      <c r="A91" s="97" t="s">
        <v>169</v>
      </c>
      <c r="B91" s="97" t="s">
        <v>170</v>
      </c>
      <c r="C91" s="98"/>
      <c r="D91" s="98">
        <v>450000</v>
      </c>
      <c r="E91" s="98">
        <v>36100</v>
      </c>
      <c r="F91" s="98">
        <v>0</v>
      </c>
      <c r="G91" s="98">
        <v>0</v>
      </c>
      <c r="H91" s="98">
        <v>900000</v>
      </c>
      <c r="I91" s="98">
        <v>450000</v>
      </c>
      <c r="J91" s="98">
        <v>450000</v>
      </c>
      <c r="K91" s="98">
        <v>450000</v>
      </c>
      <c r="L91" s="98">
        <v>450000</v>
      </c>
      <c r="M91" s="98">
        <v>450000</v>
      </c>
      <c r="N91" s="98">
        <v>450000</v>
      </c>
      <c r="O91" s="103">
        <f t="shared" si="1"/>
        <v>4086100</v>
      </c>
      <c r="W91" s="167"/>
    </row>
    <row r="92" spans="1:26" x14ac:dyDescent="0.35">
      <c r="A92" s="97" t="s">
        <v>171</v>
      </c>
      <c r="B92" s="97" t="s">
        <v>172</v>
      </c>
      <c r="C92" s="98">
        <v>246643</v>
      </c>
      <c r="D92" s="98">
        <v>199274</v>
      </c>
      <c r="E92" s="98">
        <v>399915</v>
      </c>
      <c r="F92" s="98">
        <v>746836</v>
      </c>
      <c r="G92" s="98">
        <v>547741</v>
      </c>
      <c r="H92" s="98">
        <v>406396</v>
      </c>
      <c r="I92" s="98">
        <v>486033</v>
      </c>
      <c r="J92" s="98">
        <v>456491</v>
      </c>
      <c r="K92" s="98">
        <v>426843</v>
      </c>
      <c r="L92" s="98">
        <v>6543528</v>
      </c>
      <c r="M92" s="98">
        <v>942520</v>
      </c>
      <c r="N92" s="98">
        <v>-7499723</v>
      </c>
      <c r="O92" s="98">
        <f t="shared" si="1"/>
        <v>3902497</v>
      </c>
      <c r="W92" s="167"/>
    </row>
    <row r="93" spans="1:26" x14ac:dyDescent="0.35">
      <c r="A93" s="97" t="s">
        <v>305</v>
      </c>
      <c r="B93" s="97" t="s">
        <v>306</v>
      </c>
      <c r="C93" s="98"/>
      <c r="D93" s="98">
        <v>0</v>
      </c>
      <c r="E93" s="98">
        <v>0</v>
      </c>
      <c r="F93" s="98">
        <v>0</v>
      </c>
      <c r="G93" s="98">
        <v>0</v>
      </c>
      <c r="H93" s="98">
        <v>0</v>
      </c>
      <c r="I93" s="98">
        <v>0</v>
      </c>
      <c r="J93" s="98">
        <v>0</v>
      </c>
      <c r="K93" s="98">
        <v>0</v>
      </c>
      <c r="L93" s="98"/>
      <c r="M93" s="98">
        <v>0</v>
      </c>
      <c r="N93" s="98">
        <v>40297859</v>
      </c>
      <c r="O93" s="98">
        <f t="shared" si="1"/>
        <v>40297859</v>
      </c>
      <c r="W93" s="167"/>
      <c r="X93" s="168"/>
    </row>
    <row r="94" spans="1:26" x14ac:dyDescent="0.35">
      <c r="A94" s="97" t="s">
        <v>197</v>
      </c>
      <c r="B94" s="97" t="s">
        <v>188</v>
      </c>
      <c r="C94" s="98">
        <v>-38537836</v>
      </c>
      <c r="D94" s="98">
        <v>57485</v>
      </c>
      <c r="E94" s="98">
        <v>50761</v>
      </c>
      <c r="F94" s="98">
        <v>0</v>
      </c>
      <c r="G94" s="98">
        <v>-8678</v>
      </c>
      <c r="H94" s="98">
        <v>0</v>
      </c>
      <c r="I94" s="98">
        <v>0</v>
      </c>
      <c r="J94" s="98">
        <v>0</v>
      </c>
      <c r="K94" s="98">
        <v>12887</v>
      </c>
      <c r="L94" s="98"/>
      <c r="M94" s="98">
        <v>0</v>
      </c>
      <c r="N94" s="98">
        <v>-2376605</v>
      </c>
      <c r="O94" s="98">
        <f t="shared" si="1"/>
        <v>-40801986</v>
      </c>
      <c r="W94" s="167"/>
    </row>
    <row r="95" spans="1:26" x14ac:dyDescent="0.35">
      <c r="A95" s="150" t="s">
        <v>467</v>
      </c>
      <c r="B95" s="151"/>
      <c r="C95" s="99">
        <v>65496365</v>
      </c>
      <c r="D95" s="99">
        <v>6303775</v>
      </c>
      <c r="E95" s="100">
        <v>-3379835</v>
      </c>
      <c r="F95" s="99">
        <v>25183221</v>
      </c>
      <c r="G95" s="100">
        <v>-35709830</v>
      </c>
      <c r="H95" s="99">
        <v>17088600</v>
      </c>
      <c r="I95" s="100">
        <v>-6618770</v>
      </c>
      <c r="J95" s="100">
        <v>-8912372</v>
      </c>
      <c r="K95" s="100">
        <v>-45689712</v>
      </c>
      <c r="L95" s="100">
        <v>-150357</v>
      </c>
      <c r="M95" s="100">
        <v>-32378512</v>
      </c>
      <c r="N95" s="100">
        <v>-39735156</v>
      </c>
      <c r="O95" s="112">
        <f>SUM(C95:N95)</f>
        <v>-58502583</v>
      </c>
      <c r="W95" s="167">
        <f>SUM(W90:W94)</f>
        <v>0</v>
      </c>
    </row>
    <row r="97" spans="1:2" x14ac:dyDescent="0.35">
      <c r="A97" s="101"/>
      <c r="B97" s="10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workbookViewId="0"/>
  </sheetViews>
  <sheetFormatPr defaultRowHeight="14.5" x14ac:dyDescent="0.35"/>
  <sheetData>
    <row r="1" spans="1:9" x14ac:dyDescent="0.35">
      <c r="A1" s="79" t="s">
        <v>207</v>
      </c>
      <c r="B1" s="80" t="s">
        <v>525</v>
      </c>
    </row>
    <row r="2" spans="1:9" x14ac:dyDescent="0.35">
      <c r="A2" s="79" t="s">
        <v>208</v>
      </c>
      <c r="B2" s="80" t="s">
        <v>581</v>
      </c>
    </row>
    <row r="3" spans="1:9" x14ac:dyDescent="0.35">
      <c r="A3" s="79" t="s">
        <v>209</v>
      </c>
    </row>
    <row r="4" spans="1:9" x14ac:dyDescent="0.35">
      <c r="A4" s="164" t="s">
        <v>0</v>
      </c>
      <c r="B4" s="164"/>
    </row>
    <row r="5" spans="1:9" ht="29" x14ac:dyDescent="0.35">
      <c r="A5" s="158" t="s">
        <v>582</v>
      </c>
      <c r="B5" s="159"/>
      <c r="C5" s="159"/>
      <c r="D5" s="159"/>
      <c r="E5" s="159"/>
      <c r="F5" s="159"/>
      <c r="G5" s="159"/>
      <c r="H5" s="159"/>
      <c r="I5" s="160"/>
    </row>
    <row r="6" spans="1:9" ht="87" x14ac:dyDescent="0.35">
      <c r="A6" s="158" t="s">
        <v>583</v>
      </c>
      <c r="B6" s="159"/>
      <c r="C6" s="159"/>
      <c r="D6" s="159"/>
      <c r="E6" s="159"/>
      <c r="F6" s="159"/>
      <c r="G6" s="159"/>
      <c r="H6" s="159"/>
      <c r="I6" s="160"/>
    </row>
    <row r="7" spans="1:9" ht="29" x14ac:dyDescent="0.35">
      <c r="A7" s="8" t="s">
        <v>584</v>
      </c>
      <c r="B7" s="8" t="s">
        <v>585</v>
      </c>
      <c r="C7" s="8" t="s">
        <v>586</v>
      </c>
      <c r="D7" s="8" t="s">
        <v>173</v>
      </c>
      <c r="E7" s="8" t="s">
        <v>587</v>
      </c>
      <c r="F7" s="8" t="s">
        <v>588</v>
      </c>
      <c r="G7" s="8" t="s">
        <v>210</v>
      </c>
      <c r="H7" s="8" t="s">
        <v>211</v>
      </c>
      <c r="I7" s="108"/>
    </row>
    <row r="8" spans="1:9" ht="72.5" x14ac:dyDescent="0.35">
      <c r="A8" s="158" t="s">
        <v>589</v>
      </c>
      <c r="B8" s="159"/>
      <c r="C8" s="159"/>
      <c r="D8" s="159"/>
      <c r="E8" s="159"/>
      <c r="F8" s="159"/>
      <c r="G8" s="159"/>
      <c r="H8" s="159"/>
      <c r="I8" s="160"/>
    </row>
    <row r="9" spans="1:9" ht="29" x14ac:dyDescent="0.35">
      <c r="A9" s="158" t="s">
        <v>590</v>
      </c>
      <c r="B9" s="159"/>
      <c r="C9" s="159"/>
      <c r="D9" s="159"/>
      <c r="E9" s="159"/>
      <c r="F9" s="160"/>
      <c r="G9" s="9">
        <v>0</v>
      </c>
      <c r="H9" s="9">
        <v>0</v>
      </c>
      <c r="I9" s="108"/>
    </row>
    <row r="10" spans="1:9" ht="87" x14ac:dyDescent="0.35">
      <c r="A10" s="109">
        <v>44582</v>
      </c>
      <c r="B10" s="8" t="s">
        <v>591</v>
      </c>
      <c r="C10" s="8" t="s">
        <v>592</v>
      </c>
      <c r="D10" s="8" t="s">
        <v>593</v>
      </c>
      <c r="E10" s="9" t="s">
        <v>594</v>
      </c>
      <c r="F10" s="9">
        <v>0</v>
      </c>
      <c r="G10" s="9" t="s">
        <v>594</v>
      </c>
      <c r="H10" s="9">
        <v>0</v>
      </c>
      <c r="I10" s="108"/>
    </row>
    <row r="11" spans="1:9" ht="29" x14ac:dyDescent="0.35">
      <c r="A11" s="109">
        <v>44582</v>
      </c>
      <c r="B11" s="8" t="s">
        <v>591</v>
      </c>
      <c r="C11" s="8" t="s">
        <v>592</v>
      </c>
      <c r="D11" s="8" t="s">
        <v>595</v>
      </c>
      <c r="E11" s="9">
        <v>395.71699999999998</v>
      </c>
      <c r="F11" s="9">
        <v>0</v>
      </c>
      <c r="G11" s="9" t="s">
        <v>596</v>
      </c>
      <c r="H11" s="9">
        <v>0</v>
      </c>
      <c r="I11" s="108"/>
    </row>
    <row r="12" spans="1:9" ht="43.5" x14ac:dyDescent="0.35">
      <c r="A12" s="109">
        <v>44582</v>
      </c>
      <c r="B12" s="8" t="s">
        <v>591</v>
      </c>
      <c r="C12" s="8" t="s">
        <v>592</v>
      </c>
      <c r="D12" s="8" t="s">
        <v>597</v>
      </c>
      <c r="E12" s="9">
        <v>357</v>
      </c>
      <c r="F12" s="9">
        <v>0</v>
      </c>
      <c r="G12" s="9" t="s">
        <v>598</v>
      </c>
      <c r="H12" s="9">
        <v>0</v>
      </c>
      <c r="I12" s="108"/>
    </row>
    <row r="13" spans="1:9" ht="43.5" x14ac:dyDescent="0.35">
      <c r="A13" s="109">
        <v>44587</v>
      </c>
      <c r="B13" s="8" t="s">
        <v>599</v>
      </c>
      <c r="C13" s="8" t="s">
        <v>592</v>
      </c>
      <c r="D13" s="8" t="s">
        <v>600</v>
      </c>
      <c r="E13" s="9">
        <v>176.05500000000001</v>
      </c>
      <c r="F13" s="9">
        <v>0</v>
      </c>
      <c r="G13" s="9" t="s">
        <v>526</v>
      </c>
      <c r="H13" s="9">
        <v>0</v>
      </c>
      <c r="I13" s="108"/>
    </row>
    <row r="14" spans="1:9" ht="43.5" x14ac:dyDescent="0.35">
      <c r="A14" s="109">
        <v>44642</v>
      </c>
      <c r="B14" s="8" t="s">
        <v>601</v>
      </c>
      <c r="C14" s="8" t="s">
        <v>592</v>
      </c>
      <c r="D14" s="8" t="s">
        <v>602</v>
      </c>
      <c r="E14" s="9" t="s">
        <v>603</v>
      </c>
      <c r="F14" s="9">
        <v>0</v>
      </c>
      <c r="G14" s="9" t="s">
        <v>604</v>
      </c>
      <c r="H14" s="9">
        <v>0</v>
      </c>
      <c r="I14" s="108"/>
    </row>
    <row r="15" spans="1:9" ht="87" x14ac:dyDescent="0.35">
      <c r="A15" s="109">
        <v>44651</v>
      </c>
      <c r="B15" s="8" t="s">
        <v>605</v>
      </c>
      <c r="C15" s="8" t="s">
        <v>606</v>
      </c>
      <c r="D15" s="8" t="s">
        <v>607</v>
      </c>
      <c r="E15" s="9">
        <v>385.88400000000001</v>
      </c>
      <c r="F15" s="9">
        <v>0</v>
      </c>
      <c r="G15" s="9" t="s">
        <v>608</v>
      </c>
      <c r="H15" s="9">
        <v>0</v>
      </c>
      <c r="I15" s="108"/>
    </row>
    <row r="16" spans="1:9" ht="87" x14ac:dyDescent="0.35">
      <c r="A16" s="109">
        <v>44658</v>
      </c>
      <c r="B16" s="8" t="s">
        <v>609</v>
      </c>
      <c r="C16" s="8" t="s">
        <v>610</v>
      </c>
      <c r="D16" s="8" t="s">
        <v>607</v>
      </c>
      <c r="E16" s="9">
        <v>0</v>
      </c>
      <c r="F16" s="9">
        <v>385.88400000000001</v>
      </c>
      <c r="G16" s="9" t="s">
        <v>604</v>
      </c>
      <c r="H16" s="9">
        <v>0</v>
      </c>
      <c r="I16" s="108"/>
    </row>
    <row r="17" spans="1:9" ht="58" x14ac:dyDescent="0.35">
      <c r="A17" s="109">
        <v>44672</v>
      </c>
      <c r="B17" s="8" t="s">
        <v>611</v>
      </c>
      <c r="C17" s="8" t="s">
        <v>592</v>
      </c>
      <c r="D17" s="8" t="s">
        <v>612</v>
      </c>
      <c r="E17" s="9" t="s">
        <v>613</v>
      </c>
      <c r="F17" s="9">
        <v>0</v>
      </c>
      <c r="G17" s="9" t="s">
        <v>614</v>
      </c>
      <c r="H17" s="9">
        <v>0</v>
      </c>
      <c r="I17" s="108"/>
    </row>
    <row r="18" spans="1:9" ht="58" x14ac:dyDescent="0.35">
      <c r="A18" s="109">
        <v>44672</v>
      </c>
      <c r="B18" s="8" t="s">
        <v>611</v>
      </c>
      <c r="C18" s="8" t="s">
        <v>592</v>
      </c>
      <c r="D18" s="8" t="s">
        <v>612</v>
      </c>
      <c r="E18" s="9" t="s">
        <v>615</v>
      </c>
      <c r="F18" s="9">
        <v>0</v>
      </c>
      <c r="G18" s="9" t="s">
        <v>616</v>
      </c>
      <c r="H18" s="9">
        <v>0</v>
      </c>
      <c r="I18" s="108"/>
    </row>
    <row r="19" spans="1:9" ht="87" x14ac:dyDescent="0.35">
      <c r="A19" s="109">
        <v>44742</v>
      </c>
      <c r="B19" s="8" t="s">
        <v>617</v>
      </c>
      <c r="C19" s="8" t="s">
        <v>606</v>
      </c>
      <c r="D19" s="8" t="s">
        <v>618</v>
      </c>
      <c r="E19" s="9">
        <v>96</v>
      </c>
      <c r="F19" s="9">
        <v>0</v>
      </c>
      <c r="G19" s="9" t="s">
        <v>619</v>
      </c>
      <c r="H19" s="9">
        <v>0</v>
      </c>
      <c r="I19" s="108"/>
    </row>
    <row r="20" spans="1:9" ht="87" x14ac:dyDescent="0.35">
      <c r="A20" s="109">
        <v>44742</v>
      </c>
      <c r="B20" s="8" t="s">
        <v>620</v>
      </c>
      <c r="C20" s="8" t="s">
        <v>606</v>
      </c>
      <c r="D20" s="8" t="s">
        <v>621</v>
      </c>
      <c r="E20" s="9">
        <v>100</v>
      </c>
      <c r="F20" s="9">
        <v>0</v>
      </c>
      <c r="G20" s="9" t="s">
        <v>622</v>
      </c>
      <c r="H20" s="9">
        <v>0</v>
      </c>
      <c r="I20" s="108"/>
    </row>
    <row r="21" spans="1:9" ht="87" x14ac:dyDescent="0.35">
      <c r="A21" s="109">
        <v>44773</v>
      </c>
      <c r="B21" s="8" t="s">
        <v>623</v>
      </c>
      <c r="C21" s="8" t="s">
        <v>606</v>
      </c>
      <c r="D21" s="8" t="s">
        <v>624</v>
      </c>
      <c r="E21" s="9">
        <v>828.72400000000005</v>
      </c>
      <c r="F21" s="9">
        <v>0</v>
      </c>
      <c r="G21" s="9" t="s">
        <v>625</v>
      </c>
      <c r="H21" s="9">
        <v>0</v>
      </c>
      <c r="I21" s="108"/>
    </row>
    <row r="22" spans="1:9" ht="72.5" x14ac:dyDescent="0.35">
      <c r="A22" s="109">
        <v>44804</v>
      </c>
      <c r="B22" s="8" t="s">
        <v>626</v>
      </c>
      <c r="C22" s="8" t="s">
        <v>606</v>
      </c>
      <c r="D22" s="8" t="s">
        <v>627</v>
      </c>
      <c r="E22" s="9">
        <v>89</v>
      </c>
      <c r="F22" s="9">
        <v>0</v>
      </c>
      <c r="G22" s="9" t="s">
        <v>628</v>
      </c>
      <c r="H22" s="9">
        <v>0</v>
      </c>
      <c r="I22" s="108"/>
    </row>
    <row r="23" spans="1:9" ht="43.5" x14ac:dyDescent="0.35">
      <c r="A23" s="109">
        <v>44819</v>
      </c>
      <c r="B23" s="8" t="s">
        <v>629</v>
      </c>
      <c r="C23" s="8" t="s">
        <v>606</v>
      </c>
      <c r="D23" s="8" t="s">
        <v>630</v>
      </c>
      <c r="E23" s="9">
        <v>105</v>
      </c>
      <c r="F23" s="9">
        <v>0</v>
      </c>
      <c r="G23" s="9" t="s">
        <v>631</v>
      </c>
      <c r="H23" s="9">
        <v>0</v>
      </c>
      <c r="I23" s="108"/>
    </row>
    <row r="24" spans="1:9" ht="43.5" x14ac:dyDescent="0.35">
      <c r="A24" s="109">
        <v>44819</v>
      </c>
      <c r="B24" s="8" t="s">
        <v>632</v>
      </c>
      <c r="C24" s="8" t="s">
        <v>606</v>
      </c>
      <c r="D24" s="8" t="s">
        <v>633</v>
      </c>
      <c r="E24" s="9">
        <v>20</v>
      </c>
      <c r="F24" s="9">
        <v>0</v>
      </c>
      <c r="G24" s="9" t="s">
        <v>634</v>
      </c>
      <c r="H24" s="9">
        <v>0</v>
      </c>
      <c r="I24" s="108"/>
    </row>
    <row r="25" spans="1:9" ht="43.5" x14ac:dyDescent="0.35">
      <c r="A25" s="109">
        <v>44819</v>
      </c>
      <c r="B25" s="8" t="s">
        <v>635</v>
      </c>
      <c r="C25" s="8" t="s">
        <v>606</v>
      </c>
      <c r="D25" s="8" t="s">
        <v>636</v>
      </c>
      <c r="E25" s="9">
        <v>140</v>
      </c>
      <c r="F25" s="9">
        <v>0</v>
      </c>
      <c r="G25" s="9" t="s">
        <v>637</v>
      </c>
      <c r="H25" s="9">
        <v>0</v>
      </c>
      <c r="I25" s="108"/>
    </row>
    <row r="26" spans="1:9" ht="58" x14ac:dyDescent="0.35">
      <c r="A26" s="109">
        <v>44824</v>
      </c>
      <c r="B26" s="8" t="s">
        <v>638</v>
      </c>
      <c r="C26" s="8" t="s">
        <v>606</v>
      </c>
      <c r="D26" s="8" t="s">
        <v>639</v>
      </c>
      <c r="E26" s="9">
        <v>500</v>
      </c>
      <c r="F26" s="9">
        <v>0</v>
      </c>
      <c r="G26" s="9" t="s">
        <v>640</v>
      </c>
      <c r="H26" s="9">
        <v>0</v>
      </c>
      <c r="I26" s="108"/>
    </row>
    <row r="27" spans="1:9" ht="29" x14ac:dyDescent="0.35">
      <c r="A27" s="109">
        <v>44824</v>
      </c>
      <c r="B27" s="8" t="s">
        <v>641</v>
      </c>
      <c r="C27" s="8" t="s">
        <v>606</v>
      </c>
      <c r="D27" s="8" t="s">
        <v>642</v>
      </c>
      <c r="E27" s="9">
        <v>20</v>
      </c>
      <c r="F27" s="9">
        <v>0</v>
      </c>
      <c r="G27" s="9" t="s">
        <v>643</v>
      </c>
      <c r="H27" s="9">
        <v>0</v>
      </c>
      <c r="I27" s="108"/>
    </row>
    <row r="28" spans="1:9" ht="43.5" x14ac:dyDescent="0.35">
      <c r="A28" s="109">
        <v>44824</v>
      </c>
      <c r="B28" s="8" t="s">
        <v>644</v>
      </c>
      <c r="C28" s="8" t="s">
        <v>606</v>
      </c>
      <c r="D28" s="8" t="s">
        <v>630</v>
      </c>
      <c r="E28" s="9" t="s">
        <v>645</v>
      </c>
      <c r="F28" s="9">
        <v>0</v>
      </c>
      <c r="G28" s="9" t="s">
        <v>646</v>
      </c>
      <c r="H28" s="9">
        <v>0</v>
      </c>
      <c r="I28" s="108"/>
    </row>
    <row r="29" spans="1:9" ht="58" x14ac:dyDescent="0.35">
      <c r="A29" s="109">
        <v>44824</v>
      </c>
      <c r="B29" s="8" t="s">
        <v>647</v>
      </c>
      <c r="C29" s="8" t="s">
        <v>606</v>
      </c>
      <c r="D29" s="8" t="s">
        <v>648</v>
      </c>
      <c r="E29" s="9">
        <v>650</v>
      </c>
      <c r="F29" s="9">
        <v>0</v>
      </c>
      <c r="G29" s="9" t="s">
        <v>649</v>
      </c>
      <c r="H29" s="9">
        <v>0</v>
      </c>
      <c r="I29" s="108"/>
    </row>
    <row r="30" spans="1:9" ht="29" x14ac:dyDescent="0.35">
      <c r="A30" s="109">
        <v>44824</v>
      </c>
      <c r="B30" s="8" t="s">
        <v>650</v>
      </c>
      <c r="C30" s="8" t="s">
        <v>606</v>
      </c>
      <c r="D30" s="8" t="s">
        <v>651</v>
      </c>
      <c r="E30" s="9" t="s">
        <v>652</v>
      </c>
      <c r="F30" s="9">
        <v>0</v>
      </c>
      <c r="G30" s="9" t="s">
        <v>653</v>
      </c>
      <c r="H30" s="9">
        <v>0</v>
      </c>
      <c r="I30" s="108"/>
    </row>
    <row r="31" spans="1:9" ht="29" x14ac:dyDescent="0.35">
      <c r="A31" s="109">
        <v>44834</v>
      </c>
      <c r="B31" s="8" t="s">
        <v>654</v>
      </c>
      <c r="C31" s="8" t="s">
        <v>606</v>
      </c>
      <c r="D31" s="8" t="s">
        <v>655</v>
      </c>
      <c r="E31" s="9" t="s">
        <v>656</v>
      </c>
      <c r="F31" s="9">
        <v>0</v>
      </c>
      <c r="G31" s="9" t="s">
        <v>657</v>
      </c>
      <c r="H31" s="9">
        <v>0</v>
      </c>
      <c r="I31" s="108"/>
    </row>
    <row r="32" spans="1:9" ht="72.5" x14ac:dyDescent="0.35">
      <c r="A32" s="109">
        <v>44861</v>
      </c>
      <c r="B32" s="8" t="s">
        <v>658</v>
      </c>
      <c r="C32" s="8" t="s">
        <v>606</v>
      </c>
      <c r="D32" s="8" t="s">
        <v>659</v>
      </c>
      <c r="E32" s="9" t="s">
        <v>656</v>
      </c>
      <c r="F32" s="9">
        <v>0</v>
      </c>
      <c r="G32" s="9" t="s">
        <v>660</v>
      </c>
      <c r="H32" s="9">
        <v>0</v>
      </c>
      <c r="I32" s="108"/>
    </row>
    <row r="33" spans="1:9" ht="87" x14ac:dyDescent="0.35">
      <c r="A33" s="109">
        <v>44861</v>
      </c>
      <c r="B33" s="8" t="s">
        <v>661</v>
      </c>
      <c r="C33" s="8" t="s">
        <v>606</v>
      </c>
      <c r="D33" s="8" t="s">
        <v>662</v>
      </c>
      <c r="E33" s="9">
        <v>280</v>
      </c>
      <c r="F33" s="9">
        <v>0</v>
      </c>
      <c r="G33" s="9" t="s">
        <v>663</v>
      </c>
      <c r="H33" s="9">
        <v>0</v>
      </c>
      <c r="I33" s="108"/>
    </row>
    <row r="34" spans="1:9" ht="87" x14ac:dyDescent="0.35">
      <c r="A34" s="109">
        <v>44861</v>
      </c>
      <c r="B34" s="8" t="s">
        <v>664</v>
      </c>
      <c r="C34" s="8" t="s">
        <v>606</v>
      </c>
      <c r="D34" s="8" t="s">
        <v>662</v>
      </c>
      <c r="E34" s="9">
        <v>260</v>
      </c>
      <c r="F34" s="9">
        <v>0</v>
      </c>
      <c r="G34" s="9" t="s">
        <v>665</v>
      </c>
      <c r="H34" s="9">
        <v>0</v>
      </c>
      <c r="I34" s="108"/>
    </row>
    <row r="35" spans="1:9" ht="43.5" x14ac:dyDescent="0.35">
      <c r="A35" s="109">
        <v>44861</v>
      </c>
      <c r="B35" s="8" t="s">
        <v>666</v>
      </c>
      <c r="C35" s="8" t="s">
        <v>606</v>
      </c>
      <c r="D35" s="8" t="s">
        <v>667</v>
      </c>
      <c r="E35" s="9">
        <v>657.78800000000001</v>
      </c>
      <c r="F35" s="9">
        <v>0</v>
      </c>
      <c r="G35" s="9" t="s">
        <v>668</v>
      </c>
      <c r="H35" s="9">
        <v>0</v>
      </c>
      <c r="I35" s="108"/>
    </row>
    <row r="36" spans="1:9" ht="43.5" x14ac:dyDescent="0.35">
      <c r="A36" s="109">
        <v>44882</v>
      </c>
      <c r="B36" s="8" t="s">
        <v>669</v>
      </c>
      <c r="C36" s="8" t="s">
        <v>606</v>
      </c>
      <c r="D36" s="8" t="s">
        <v>670</v>
      </c>
      <c r="E36" s="9">
        <v>137.58000000000001</v>
      </c>
      <c r="F36" s="9">
        <v>0</v>
      </c>
      <c r="G36" s="9" t="s">
        <v>671</v>
      </c>
      <c r="H36" s="9">
        <v>0</v>
      </c>
      <c r="I36" s="108"/>
    </row>
    <row r="37" spans="1:9" ht="43.5" x14ac:dyDescent="0.35">
      <c r="A37" s="109">
        <v>44883</v>
      </c>
      <c r="B37" s="8" t="s">
        <v>672</v>
      </c>
      <c r="C37" s="8" t="s">
        <v>606</v>
      </c>
      <c r="D37" s="8" t="s">
        <v>673</v>
      </c>
      <c r="E37" s="9">
        <v>56.76</v>
      </c>
      <c r="F37" s="9">
        <v>0</v>
      </c>
      <c r="G37" s="9" t="s">
        <v>674</v>
      </c>
      <c r="H37" s="9">
        <v>0</v>
      </c>
      <c r="I37" s="108"/>
    </row>
    <row r="38" spans="1:9" ht="29" x14ac:dyDescent="0.35">
      <c r="A38" s="109">
        <v>44888</v>
      </c>
      <c r="B38" s="8" t="s">
        <v>675</v>
      </c>
      <c r="C38" s="8" t="s">
        <v>606</v>
      </c>
      <c r="D38" s="8" t="s">
        <v>676</v>
      </c>
      <c r="E38" s="9">
        <v>625.26300000000003</v>
      </c>
      <c r="F38" s="9">
        <v>0</v>
      </c>
      <c r="G38" s="9" t="s">
        <v>677</v>
      </c>
      <c r="H38" s="9">
        <v>0</v>
      </c>
      <c r="I38" s="108"/>
    </row>
    <row r="39" spans="1:9" ht="29" x14ac:dyDescent="0.35">
      <c r="A39" s="109">
        <v>44888</v>
      </c>
      <c r="B39" s="8" t="s">
        <v>678</v>
      </c>
      <c r="C39" s="8" t="s">
        <v>606</v>
      </c>
      <c r="D39" s="8" t="s">
        <v>679</v>
      </c>
      <c r="E39" s="9" t="s">
        <v>680</v>
      </c>
      <c r="F39" s="9">
        <v>0</v>
      </c>
      <c r="G39" s="9" t="s">
        <v>681</v>
      </c>
      <c r="H39" s="9">
        <v>0</v>
      </c>
      <c r="I39" s="108"/>
    </row>
    <row r="40" spans="1:9" ht="29" x14ac:dyDescent="0.35">
      <c r="A40" s="109">
        <v>44894</v>
      </c>
      <c r="B40" s="8" t="s">
        <v>682</v>
      </c>
      <c r="C40" s="8" t="s">
        <v>606</v>
      </c>
      <c r="D40" s="8" t="s">
        <v>683</v>
      </c>
      <c r="E40" s="9" t="s">
        <v>652</v>
      </c>
      <c r="F40" s="9">
        <v>0</v>
      </c>
      <c r="G40" s="9" t="s">
        <v>684</v>
      </c>
      <c r="H40" s="9">
        <v>0</v>
      </c>
      <c r="I40" s="108"/>
    </row>
    <row r="41" spans="1:9" ht="43.5" x14ac:dyDescent="0.35">
      <c r="A41" s="109">
        <v>44896</v>
      </c>
      <c r="B41" s="8" t="s">
        <v>685</v>
      </c>
      <c r="C41" s="8" t="s">
        <v>606</v>
      </c>
      <c r="D41" s="8" t="s">
        <v>686</v>
      </c>
      <c r="E41" s="9" t="s">
        <v>687</v>
      </c>
      <c r="F41" s="9">
        <v>0</v>
      </c>
      <c r="G41" s="9" t="s">
        <v>688</v>
      </c>
      <c r="H41" s="9">
        <v>0</v>
      </c>
      <c r="I41" s="108"/>
    </row>
    <row r="42" spans="1:9" ht="58" x14ac:dyDescent="0.35">
      <c r="A42" s="109">
        <v>44916</v>
      </c>
      <c r="B42" s="8" t="s">
        <v>689</v>
      </c>
      <c r="C42" s="8" t="s">
        <v>592</v>
      </c>
      <c r="D42" s="8" t="s">
        <v>690</v>
      </c>
      <c r="E42" s="9">
        <v>166.411</v>
      </c>
      <c r="F42" s="9">
        <v>0</v>
      </c>
      <c r="G42" s="9" t="s">
        <v>545</v>
      </c>
      <c r="H42" s="9">
        <v>0</v>
      </c>
      <c r="I42" s="108"/>
    </row>
    <row r="43" spans="1:9" ht="29" x14ac:dyDescent="0.35">
      <c r="A43" s="158" t="s">
        <v>212</v>
      </c>
      <c r="B43" s="159"/>
      <c r="C43" s="159"/>
      <c r="D43" s="160"/>
      <c r="E43" s="9" t="s">
        <v>566</v>
      </c>
      <c r="F43" s="9">
        <v>385.88400000000001</v>
      </c>
      <c r="G43" s="9" t="s">
        <v>545</v>
      </c>
      <c r="H43" s="9">
        <v>0</v>
      </c>
      <c r="I43" s="108"/>
    </row>
    <row r="44" spans="1:9" ht="29" x14ac:dyDescent="0.35">
      <c r="A44" s="158" t="s">
        <v>691</v>
      </c>
      <c r="B44" s="159"/>
      <c r="C44" s="159"/>
      <c r="D44" s="159"/>
      <c r="E44" s="159"/>
      <c r="F44" s="160"/>
      <c r="G44" s="9" t="s">
        <v>545</v>
      </c>
      <c r="H44" s="9">
        <v>0</v>
      </c>
      <c r="I44" s="108"/>
    </row>
    <row r="45" spans="1:9" x14ac:dyDescent="0.35">
      <c r="A45" s="161"/>
      <c r="B45" s="162"/>
      <c r="C45" s="162"/>
      <c r="D45" s="162"/>
      <c r="E45" s="162"/>
      <c r="F45" s="162"/>
      <c r="G45" s="162"/>
      <c r="H45" s="163"/>
      <c r="I45" s="108"/>
    </row>
    <row r="46" spans="1:9" ht="29" x14ac:dyDescent="0.35">
      <c r="A46" s="158" t="s">
        <v>692</v>
      </c>
      <c r="B46" s="159"/>
      <c r="C46" s="159"/>
      <c r="D46" s="160"/>
      <c r="E46" s="9" t="s">
        <v>566</v>
      </c>
      <c r="F46" s="9">
        <v>385.88400000000001</v>
      </c>
      <c r="G46" s="9" t="s">
        <v>545</v>
      </c>
      <c r="H46" s="9">
        <v>0</v>
      </c>
      <c r="I46" s="11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tabSelected="1" workbookViewId="0">
      <selection activeCell="E28" sqref="E28"/>
    </sheetView>
  </sheetViews>
  <sheetFormatPr defaultRowHeight="14.5" x14ac:dyDescent="0.35"/>
  <cols>
    <col min="1" max="1" width="36.26953125" bestFit="1" customWidth="1"/>
    <col min="3" max="3" width="11.81640625" bestFit="1" customWidth="1"/>
  </cols>
  <sheetData>
    <row r="1" spans="1:5" x14ac:dyDescent="0.35">
      <c r="A1" s="165" t="s">
        <v>523</v>
      </c>
      <c r="B1" s="165"/>
      <c r="C1" s="165"/>
    </row>
    <row r="2" spans="1:5" x14ac:dyDescent="0.35">
      <c r="A2" s="165" t="s">
        <v>500</v>
      </c>
      <c r="B2" s="165"/>
      <c r="C2" s="165"/>
    </row>
    <row r="3" spans="1:5" x14ac:dyDescent="0.35">
      <c r="A3" s="165" t="s">
        <v>501</v>
      </c>
      <c r="B3" s="165"/>
      <c r="C3" s="165"/>
      <c r="E3" s="84"/>
    </row>
    <row r="4" spans="1:5" x14ac:dyDescent="0.35">
      <c r="A4" s="165" t="s">
        <v>502</v>
      </c>
      <c r="B4" s="165"/>
      <c r="C4" s="165"/>
    </row>
    <row r="5" spans="1:5" x14ac:dyDescent="0.35">
      <c r="A5" s="85"/>
      <c r="B5" s="85"/>
      <c r="C5" s="85"/>
    </row>
    <row r="6" spans="1:5" x14ac:dyDescent="0.35">
      <c r="A6" s="86"/>
      <c r="B6" s="86"/>
      <c r="C6" s="87" t="s">
        <v>19</v>
      </c>
    </row>
    <row r="7" spans="1:5" x14ac:dyDescent="0.35">
      <c r="A7" s="88" t="s">
        <v>503</v>
      </c>
      <c r="B7" s="86"/>
      <c r="C7" s="89"/>
    </row>
    <row r="8" spans="1:5" x14ac:dyDescent="0.35">
      <c r="A8" s="86" t="s">
        <v>23</v>
      </c>
      <c r="B8" s="86"/>
      <c r="C8" s="89">
        <f>+'Bce Clas.22'!C12+'Bce Clas.22'!C13+'Bce Clas.22'!C14</f>
        <v>32093735</v>
      </c>
    </row>
    <row r="9" spans="1:5" x14ac:dyDescent="0.35">
      <c r="A9" s="86" t="s">
        <v>42</v>
      </c>
      <c r="B9" s="86"/>
      <c r="C9" s="89">
        <f>+'Bce Clas.22'!C16+'Bce Clas.22'!C17</f>
        <v>220021880</v>
      </c>
    </row>
    <row r="10" spans="1:5" x14ac:dyDescent="0.35">
      <c r="A10" s="86" t="s">
        <v>28</v>
      </c>
      <c r="B10" s="86"/>
      <c r="C10" s="89">
        <f>+'Bce Clas.22'!C19+'Bce Clas.22'!C20</f>
        <v>12032010</v>
      </c>
    </row>
    <row r="11" spans="1:5" x14ac:dyDescent="0.35">
      <c r="A11" s="86" t="s">
        <v>504</v>
      </c>
      <c r="C11" s="89">
        <f>+'Bce Clas.22'!C26</f>
        <v>3492502484</v>
      </c>
    </row>
    <row r="12" spans="1:5" x14ac:dyDescent="0.35">
      <c r="A12" s="86" t="s">
        <v>45</v>
      </c>
      <c r="C12" s="89">
        <f>+'Bce Clas.22'!C28</f>
        <v>2523785</v>
      </c>
    </row>
    <row r="13" spans="1:5" x14ac:dyDescent="0.35">
      <c r="A13" s="90" t="s">
        <v>505</v>
      </c>
      <c r="B13" s="90"/>
      <c r="C13" s="91">
        <f>SUM(C8:C12)</f>
        <v>3759173894</v>
      </c>
    </row>
    <row r="14" spans="1:5" x14ac:dyDescent="0.35">
      <c r="A14" s="86"/>
      <c r="B14" s="86"/>
      <c r="C14" s="89"/>
    </row>
    <row r="15" spans="1:5" x14ac:dyDescent="0.35">
      <c r="A15" s="88" t="s">
        <v>506</v>
      </c>
      <c r="B15" s="86"/>
      <c r="C15" s="89"/>
    </row>
    <row r="16" spans="1:5" x14ac:dyDescent="0.35">
      <c r="A16" s="86" t="s">
        <v>507</v>
      </c>
      <c r="B16" s="86"/>
      <c r="C16" s="89">
        <f>+'Bce Clas.22'!G12+'Bce Clas.22'!G13+'Bce Clas.22'!G14+'Bce Clas.22'!G15+'Bce Clas.22'!G16</f>
        <v>116315312</v>
      </c>
    </row>
    <row r="17" spans="1:3" x14ac:dyDescent="0.35">
      <c r="A17" s="86" t="s">
        <v>508</v>
      </c>
      <c r="B17" s="86"/>
      <c r="C17" s="89">
        <f>+'Bce Clas.22'!G18+'Bce Clas.22'!G19+'Bce Clas.22'!G20+'Bce Clas.22'!G21</f>
        <v>7091997</v>
      </c>
    </row>
    <row r="18" spans="1:3" x14ac:dyDescent="0.35">
      <c r="A18" s="90" t="s">
        <v>509</v>
      </c>
      <c r="B18" s="90"/>
      <c r="C18" s="91">
        <f>SUM(C16:C17)</f>
        <v>123407309</v>
      </c>
    </row>
    <row r="19" spans="1:3" x14ac:dyDescent="0.35">
      <c r="A19" s="86"/>
      <c r="B19" s="86"/>
      <c r="C19" s="89"/>
    </row>
    <row r="20" spans="1:3" x14ac:dyDescent="0.35">
      <c r="A20" s="88" t="s">
        <v>293</v>
      </c>
      <c r="B20" s="86"/>
      <c r="C20" s="89"/>
    </row>
    <row r="21" spans="1:3" x14ac:dyDescent="0.35">
      <c r="A21" s="86" t="s">
        <v>34</v>
      </c>
      <c r="B21" s="86"/>
      <c r="C21" s="89">
        <f>+'Bce Clas.22'!G28</f>
        <v>3392753708</v>
      </c>
    </row>
    <row r="22" spans="1:3" x14ac:dyDescent="0.35">
      <c r="A22" s="86" t="s">
        <v>510</v>
      </c>
      <c r="B22" s="86"/>
      <c r="C22" s="89">
        <f>+'Bce Clas.22'!G29</f>
        <v>657858104</v>
      </c>
    </row>
    <row r="23" spans="1:3" x14ac:dyDescent="0.35">
      <c r="A23" s="86"/>
      <c r="B23" s="86"/>
      <c r="C23" s="89"/>
    </row>
    <row r="24" spans="1:3" x14ac:dyDescent="0.35">
      <c r="A24" s="86" t="s">
        <v>511</v>
      </c>
      <c r="B24" s="86"/>
      <c r="C24" s="89">
        <f>+C25+C26</f>
        <v>-414845227</v>
      </c>
    </row>
    <row r="25" spans="1:3" x14ac:dyDescent="0.35">
      <c r="A25" s="86" t="s">
        <v>512</v>
      </c>
      <c r="B25" s="86"/>
      <c r="C25" s="89">
        <f>+'Bce Clas.22'!G30</f>
        <v>-356342644</v>
      </c>
    </row>
    <row r="26" spans="1:3" x14ac:dyDescent="0.35">
      <c r="A26" s="86" t="s">
        <v>513</v>
      </c>
      <c r="B26" s="86"/>
      <c r="C26" s="89">
        <f>+'Bce Clas.22'!G31</f>
        <v>-58502583</v>
      </c>
    </row>
    <row r="28" spans="1:3" x14ac:dyDescent="0.35">
      <c r="A28" s="90" t="s">
        <v>514</v>
      </c>
      <c r="B28" s="90"/>
      <c r="C28" s="91">
        <f>+C21+C22+C24</f>
        <v>3635766585</v>
      </c>
    </row>
    <row r="29" spans="1:3" x14ac:dyDescent="0.35">
      <c r="A29" s="81"/>
      <c r="B29" s="81"/>
      <c r="C29" s="81"/>
    </row>
    <row r="30" spans="1:3" x14ac:dyDescent="0.35">
      <c r="A30" s="90" t="s">
        <v>515</v>
      </c>
      <c r="B30" s="90"/>
      <c r="C30" s="91">
        <f>+C28+C18</f>
        <v>3759173894</v>
      </c>
    </row>
    <row r="31" spans="1:3" x14ac:dyDescent="0.35">
      <c r="A31" s="86"/>
      <c r="B31" s="86"/>
      <c r="C31" s="92">
        <f>+C30-C13</f>
        <v>0</v>
      </c>
    </row>
    <row r="32" spans="1:3" x14ac:dyDescent="0.35">
      <c r="A32" s="86"/>
      <c r="B32" s="86"/>
      <c r="C32" s="89"/>
    </row>
    <row r="33" spans="1:3" x14ac:dyDescent="0.35">
      <c r="A33" s="165" t="s">
        <v>35</v>
      </c>
      <c r="B33" s="165"/>
      <c r="C33" s="165"/>
    </row>
    <row r="34" spans="1:3" x14ac:dyDescent="0.35">
      <c r="A34" s="165" t="s">
        <v>524</v>
      </c>
      <c r="B34" s="165"/>
      <c r="C34" s="165"/>
    </row>
    <row r="36" spans="1:3" x14ac:dyDescent="0.35">
      <c r="A36" s="88" t="s">
        <v>516</v>
      </c>
      <c r="B36" s="86"/>
      <c r="C36" s="87"/>
    </row>
    <row r="37" spans="1:3" x14ac:dyDescent="0.35">
      <c r="A37" s="86" t="s">
        <v>517</v>
      </c>
      <c r="B37" s="86"/>
      <c r="C37" s="106">
        <v>1602969771</v>
      </c>
    </row>
    <row r="38" spans="1:3" x14ac:dyDescent="0.35">
      <c r="C38" s="82"/>
    </row>
    <row r="39" spans="1:3" x14ac:dyDescent="0.35">
      <c r="A39" s="88" t="s">
        <v>518</v>
      </c>
      <c r="B39" s="86"/>
      <c r="C39" s="93"/>
    </row>
    <row r="40" spans="1:3" x14ac:dyDescent="0.35">
      <c r="A40" s="86" t="s">
        <v>519</v>
      </c>
      <c r="B40" s="86"/>
      <c r="C40" s="93">
        <f>-1759564400+1157310</f>
        <v>-1758407090</v>
      </c>
    </row>
    <row r="41" spans="1:3" x14ac:dyDescent="0.35">
      <c r="A41" s="86" t="s">
        <v>520</v>
      </c>
      <c r="B41" s="86"/>
      <c r="C41" s="93">
        <f>2216247+21897874+40801986</f>
        <v>64916107</v>
      </c>
    </row>
    <row r="42" spans="1:3" x14ac:dyDescent="0.35">
      <c r="A42" s="86"/>
      <c r="B42" s="86"/>
      <c r="C42" s="93"/>
    </row>
    <row r="43" spans="1:3" x14ac:dyDescent="0.35">
      <c r="A43" s="86" t="s">
        <v>521</v>
      </c>
      <c r="B43" s="86"/>
      <c r="C43" s="93">
        <v>-8279230</v>
      </c>
    </row>
    <row r="44" spans="1:3" x14ac:dyDescent="0.35">
      <c r="A44" s="86" t="s">
        <v>522</v>
      </c>
      <c r="C44" s="93">
        <v>40297859</v>
      </c>
    </row>
    <row r="46" spans="1:3" x14ac:dyDescent="0.35">
      <c r="A46" s="88" t="s">
        <v>35</v>
      </c>
      <c r="B46" s="88"/>
      <c r="C46" s="91">
        <f>+C37+C40+C41+C43+C44</f>
        <v>-58502583</v>
      </c>
    </row>
    <row r="47" spans="1:3" x14ac:dyDescent="0.35">
      <c r="C47" s="83">
        <f>+C46-C26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202206301331475</vt:lpstr>
      <vt:lpstr>BALANCE 8 COL</vt:lpstr>
      <vt:lpstr>Bce Clas.22</vt:lpstr>
      <vt:lpstr>EERR</vt:lpstr>
      <vt:lpstr>EERRV1</vt:lpstr>
      <vt:lpstr>EERR° CORREGIDA DEF</vt:lpstr>
      <vt:lpstr>Hoja1</vt:lpstr>
      <vt:lpstr>EEFF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Taub</dc:creator>
  <cp:lastModifiedBy>Mijael Strauss</cp:lastModifiedBy>
  <cp:lastPrinted>2023-03-23T12:28:16Z</cp:lastPrinted>
  <dcterms:created xsi:type="dcterms:W3CDTF">2022-04-27T19:57:06Z</dcterms:created>
  <dcterms:modified xsi:type="dcterms:W3CDTF">2023-09-05T12:36:01Z</dcterms:modified>
</cp:coreProperties>
</file>