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dipie\Dropbox\IPDV\"/>
    </mc:Choice>
  </mc:AlternateContent>
  <xr:revisionPtr revIDLastSave="0" documentId="8_{79E2688B-D783-43FE-9EFB-D7E219F1137B}" xr6:coauthVersionLast="47" xr6:coauthVersionMax="47" xr10:uidLastSave="{00000000-0000-0000-0000-000000000000}"/>
  <bookViews>
    <workbookView xWindow="1536" yWindow="720" windowWidth="11568" windowHeight="12240" xr2:uid="{00000000-000D-0000-FFFF-FFFF00000000}"/>
  </bookViews>
  <sheets>
    <sheet name="Recuperado_Hoja1" sheetId="1" r:id="rId1"/>
  </sheets>
  <definedNames>
    <definedName name="_xlnm.Print_Area" localSheetId="0">Recuperado_Hoja1!$A$1:$I$69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1" l="1"/>
  <c r="E50" i="1"/>
  <c r="D50" i="1"/>
  <c r="H50" i="1" s="1"/>
  <c r="H40" i="1"/>
  <c r="E40" i="1"/>
  <c r="I40" i="1" s="1"/>
  <c r="D40" i="1"/>
  <c r="E30" i="1"/>
  <c r="I30" i="1" s="1"/>
  <c r="D30" i="1"/>
  <c r="H30" i="1" s="1"/>
  <c r="E20" i="1"/>
  <c r="I20" i="1" s="1"/>
  <c r="D20" i="1"/>
  <c r="H20" i="1" s="1"/>
  <c r="C14" i="1"/>
  <c r="B13" i="1"/>
  <c r="D13" i="1" s="1"/>
  <c r="F13" i="1" s="1"/>
  <c r="F56" i="1" s="1"/>
  <c r="C56" i="1"/>
  <c r="I42" i="1"/>
  <c r="E54" i="1"/>
  <c r="I54" i="1" s="1"/>
  <c r="D54" i="1"/>
  <c r="H54" i="1" s="1"/>
  <c r="E53" i="1"/>
  <c r="I53" i="1" s="1"/>
  <c r="D53" i="1"/>
  <c r="H53" i="1" s="1"/>
  <c r="E52" i="1"/>
  <c r="I52" i="1" s="1"/>
  <c r="D52" i="1"/>
  <c r="H52" i="1" s="1"/>
  <c r="E51" i="1"/>
  <c r="I51" i="1" s="1"/>
  <c r="D51" i="1"/>
  <c r="H51" i="1" s="1"/>
  <c r="E49" i="1"/>
  <c r="I49" i="1" s="1"/>
  <c r="D49" i="1"/>
  <c r="H49" i="1" s="1"/>
  <c r="E48" i="1"/>
  <c r="I48" i="1" s="1"/>
  <c r="D48" i="1"/>
  <c r="H48" i="1" s="1"/>
  <c r="E47" i="1"/>
  <c r="I47" i="1" s="1"/>
  <c r="D47" i="1"/>
  <c r="H47" i="1" s="1"/>
  <c r="E46" i="1"/>
  <c r="I46" i="1" s="1"/>
  <c r="D46" i="1"/>
  <c r="H46" i="1" s="1"/>
  <c r="E45" i="1"/>
  <c r="I45" i="1" s="1"/>
  <c r="D45" i="1"/>
  <c r="H45" i="1" s="1"/>
  <c r="E44" i="1"/>
  <c r="I44" i="1" s="1"/>
  <c r="D44" i="1"/>
  <c r="H44" i="1" s="1"/>
  <c r="E43" i="1"/>
  <c r="I43" i="1" s="1"/>
  <c r="D43" i="1"/>
  <c r="H43" i="1" s="1"/>
  <c r="E42" i="1"/>
  <c r="D42" i="1"/>
  <c r="H42" i="1" s="1"/>
  <c r="E41" i="1"/>
  <c r="I41" i="1" s="1"/>
  <c r="D41" i="1"/>
  <c r="H41" i="1" s="1"/>
  <c r="E39" i="1"/>
  <c r="I39" i="1" s="1"/>
  <c r="D39" i="1"/>
  <c r="H39" i="1" s="1"/>
  <c r="E38" i="1"/>
  <c r="I38" i="1"/>
  <c r="D38" i="1"/>
  <c r="H38" i="1"/>
  <c r="I29" i="1"/>
  <c r="H29" i="1"/>
  <c r="H28" i="1"/>
  <c r="I27" i="1"/>
  <c r="H27" i="1"/>
  <c r="I25" i="1"/>
  <c r="I16" i="1"/>
  <c r="H16" i="1"/>
  <c r="H15" i="1"/>
  <c r="E37" i="1"/>
  <c r="I37" i="1" s="1"/>
  <c r="D37" i="1"/>
  <c r="H37" i="1" s="1"/>
  <c r="E36" i="1"/>
  <c r="I36" i="1" s="1"/>
  <c r="D36" i="1"/>
  <c r="H36" i="1" s="1"/>
  <c r="E35" i="1"/>
  <c r="I35" i="1" s="1"/>
  <c r="D35" i="1"/>
  <c r="H35" i="1" s="1"/>
  <c r="E34" i="1"/>
  <c r="I34" i="1" s="1"/>
  <c r="D34" i="1"/>
  <c r="H34" i="1" s="1"/>
  <c r="E33" i="1"/>
  <c r="I33" i="1" s="1"/>
  <c r="D33" i="1"/>
  <c r="H33" i="1" s="1"/>
  <c r="E32" i="1"/>
  <c r="I32" i="1" s="1"/>
  <c r="D32" i="1"/>
  <c r="H32" i="1" s="1"/>
  <c r="E31" i="1"/>
  <c r="I31" i="1" s="1"/>
  <c r="D31" i="1"/>
  <c r="H31" i="1" s="1"/>
  <c r="E29" i="1"/>
  <c r="D29" i="1"/>
  <c r="E28" i="1"/>
  <c r="I28" i="1" s="1"/>
  <c r="D28" i="1"/>
  <c r="E27" i="1"/>
  <c r="D27" i="1"/>
  <c r="E26" i="1"/>
  <c r="I26" i="1" s="1"/>
  <c r="D26" i="1"/>
  <c r="H26" i="1" s="1"/>
  <c r="E25" i="1"/>
  <c r="D25" i="1"/>
  <c r="H25" i="1" s="1"/>
  <c r="E24" i="1"/>
  <c r="I24" i="1" s="1"/>
  <c r="D24" i="1"/>
  <c r="H24" i="1" s="1"/>
  <c r="E23" i="1"/>
  <c r="I23" i="1" s="1"/>
  <c r="D23" i="1"/>
  <c r="H23" i="1" s="1"/>
  <c r="E22" i="1"/>
  <c r="I22" i="1" s="1"/>
  <c r="D22" i="1"/>
  <c r="H22" i="1" s="1"/>
  <c r="E21" i="1"/>
  <c r="I21" i="1" s="1"/>
  <c r="D21" i="1"/>
  <c r="H21" i="1" s="1"/>
  <c r="E19" i="1"/>
  <c r="I19" i="1" s="1"/>
  <c r="D19" i="1"/>
  <c r="H19" i="1" s="1"/>
  <c r="E18" i="1"/>
  <c r="I18" i="1" s="1"/>
  <c r="D18" i="1"/>
  <c r="H18" i="1" s="1"/>
  <c r="E17" i="1"/>
  <c r="I17" i="1" s="1"/>
  <c r="D17" i="1"/>
  <c r="H17" i="1" s="1"/>
  <c r="E16" i="1"/>
  <c r="D16" i="1"/>
  <c r="E15" i="1"/>
  <c r="I15" i="1" s="1"/>
  <c r="D15" i="1"/>
  <c r="E14" i="1"/>
  <c r="E56" i="1" l="1"/>
  <c r="I56" i="1"/>
  <c r="B56" i="1"/>
  <c r="H56" i="1"/>
  <c r="G14" i="1"/>
  <c r="G56" i="1" s="1"/>
  <c r="F57" i="1" s="1"/>
  <c r="D56" i="1"/>
  <c r="D58" i="1" s="1"/>
  <c r="H58" i="1"/>
  <c r="E58" i="1"/>
  <c r="C58" i="1"/>
  <c r="B58" i="1"/>
  <c r="B60" i="1" s="1"/>
  <c r="F58" i="1" l="1"/>
  <c r="G58" i="1"/>
  <c r="I57" i="1"/>
  <c r="I58" i="1" s="1"/>
</calcChain>
</file>

<file path=xl/sharedStrings.xml><?xml version="1.0" encoding="utf-8"?>
<sst xmlns="http://schemas.openxmlformats.org/spreadsheetml/2006/main" count="68" uniqueCount="68">
  <si>
    <t>PRESTACION DE SERV DE CONTABIL</t>
  </si>
  <si>
    <t>BALANCE GENERAL</t>
  </si>
  <si>
    <t>CIFRAS EXPRESADAS EN PESOS</t>
  </si>
  <si>
    <t>S U M A S</t>
  </si>
  <si>
    <t>S A L D O S</t>
  </si>
  <si>
    <t>I N V E N T A R I O</t>
  </si>
  <si>
    <t xml:space="preserve">R E S U L T A D O S </t>
  </si>
  <si>
    <t>Cuenta</t>
  </si>
  <si>
    <t>Debe</t>
  </si>
  <si>
    <t>Haber</t>
  </si>
  <si>
    <t>Deudor</t>
  </si>
  <si>
    <t>Acreedor</t>
  </si>
  <si>
    <t>Activo</t>
  </si>
  <si>
    <t>Pasivo</t>
  </si>
  <si>
    <t>Perdida</t>
  </si>
  <si>
    <t>Ganancia</t>
  </si>
  <si>
    <t>SUMAS IGUALES</t>
  </si>
  <si>
    <t>SUMAS</t>
  </si>
  <si>
    <t>UTILIDAD DEL EJERCICIO</t>
  </si>
  <si>
    <t>IGLESIA DEL VALLE DE LONQUEN</t>
  </si>
  <si>
    <t>65.020.958-3</t>
  </si>
  <si>
    <t>CALERA DE TANGO</t>
  </si>
  <si>
    <t xml:space="preserve">CAM LONQUEN NORTE PARADERO 15 S/N </t>
  </si>
  <si>
    <t>BANCO</t>
  </si>
  <si>
    <t>RESULTADO ACUMULADO</t>
  </si>
  <si>
    <t>CONCILIOS SUPERIORES</t>
  </si>
  <si>
    <t>ACTIVIDADES CONGREGACIONALES</t>
  </si>
  <si>
    <t>OBRAS TEMPLO</t>
  </si>
  <si>
    <t>PERSONAL</t>
  </si>
  <si>
    <t>PASTOR PREDICADOR</t>
  </si>
  <si>
    <t>GASTOS GENERALES</t>
  </si>
  <si>
    <t>ESCUELA DE MÚSICA</t>
  </si>
  <si>
    <t>NEPAL</t>
  </si>
  <si>
    <t>ANCUD</t>
  </si>
  <si>
    <t>NUEVA ZELANDA</t>
  </si>
  <si>
    <t>JAPÓN</t>
  </si>
  <si>
    <t>DEVOLUCIÓN PRÉSTAMO</t>
  </si>
  <si>
    <t>REPRESENTANTE LEGAL</t>
  </si>
  <si>
    <t>CONTADOR</t>
  </si>
  <si>
    <t>OFRENDAS PASTORES (VACACIONES)</t>
  </si>
  <si>
    <t>PASTOR PREDICADOR VISITA</t>
  </si>
  <si>
    <t>RECEPCION FINAL (DAVID ARAYA)</t>
  </si>
  <si>
    <t>CUIDADOR SUPLENTE</t>
  </si>
  <si>
    <t>APORTE PRESBITERIO</t>
  </si>
  <si>
    <t>MINISTERIO MUJERES</t>
  </si>
  <si>
    <t>DISCUPULDO (LIBROS)</t>
  </si>
  <si>
    <t>JOVENES</t>
  </si>
  <si>
    <t>BANDERAS</t>
  </si>
  <si>
    <t>IGNACIA ALIAGA</t>
  </si>
  <si>
    <t>JOAO PETRECELI</t>
  </si>
  <si>
    <t xml:space="preserve">DIEZMOS </t>
  </si>
  <si>
    <t>Generales</t>
  </si>
  <si>
    <t>Misiones</t>
  </si>
  <si>
    <t>Misericordia</t>
  </si>
  <si>
    <t>Cafetería</t>
  </si>
  <si>
    <t>Campaña Catmandu</t>
  </si>
  <si>
    <t>Taller Mujeres</t>
  </si>
  <si>
    <t>Taller MM Libro</t>
  </si>
  <si>
    <t>Retiro 2024</t>
  </si>
  <si>
    <t>Fiestas Patrias</t>
  </si>
  <si>
    <t>Seminario</t>
  </si>
  <si>
    <t>Escuela de música</t>
  </si>
  <si>
    <t>Evento fin 2023, asado</t>
  </si>
  <si>
    <t>PRESTAMO</t>
  </si>
  <si>
    <t>Devolución Caja Mantenimiento</t>
  </si>
  <si>
    <t>Devolución Caja Diáconos</t>
  </si>
  <si>
    <t>Personal Ancud</t>
  </si>
  <si>
    <t>Desde 01/01/2024 Al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</si>
</sst>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#,##0;[Red]#,##0"/>
  </numFmts>
  <fonts count="8" x14ac:knownFonts="1">
    <font>
      <sz val="10"/>
      <color indexed="8"/>
      <name val="MS Sans Serif"/>
    </font>
    <font>
      <b/>
      <sz val="14"/>
      <color indexed="8"/>
      <name val="Garamond"/>
      <family val="1"/>
    </font>
    <font>
      <sz val="10"/>
      <color theme="1"/>
      <name val="Garamond"/>
      <family val="1"/>
    </font>
    <font>
      <sz val="10"/>
      <color indexed="8"/>
      <name val="Garamond"/>
      <family val="1"/>
    </font>
    <font>
      <b/>
      <sz val="10"/>
      <color indexed="8"/>
      <name val="Garamond"/>
      <family val="1"/>
    </font>
    <font>
      <b/>
      <sz val="9.1"/>
      <color indexed="8"/>
      <name val="Garamond"/>
      <family val="1"/>
    </font>
    <font>
      <sz val="9.1"/>
      <color indexed="8"/>
      <name val="Garamond"/>
      <family val="1"/>
    </font>
    <font>
      <sz val="7.9"/>
      <color indexed="8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Continuous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0" fontId="4" fillId="2" borderId="2" xfId="0" applyFont="1" applyFill="1" applyBorder="1"/>
    <xf numFmtId="3" fontId="4" fillId="2" borderId="2" xfId="0" applyNumberFormat="1" applyFont="1" applyFill="1" applyBorder="1" applyAlignment="1">
      <alignment vertical="center"/>
    </xf>
    <xf numFmtId="3" fontId="4" fillId="2" borderId="3" xfId="0" applyNumberFormat="1" applyFont="1" applyFill="1" applyBorder="1" applyAlignment="1">
      <alignment vertical="center"/>
    </xf>
    <xf numFmtId="3" fontId="4" fillId="2" borderId="2" xfId="0" applyNumberFormat="1" applyFont="1" applyFill="1" applyBorder="1"/>
    <xf numFmtId="0" fontId="5" fillId="2" borderId="0" xfId="0" applyFont="1" applyFill="1" applyAlignment="1">
      <alignment vertical="center"/>
    </xf>
    <xf numFmtId="0" fontId="3" fillId="2" borderId="0" xfId="0" applyFont="1" applyFill="1"/>
    <xf numFmtId="0" fontId="6" fillId="2" borderId="0" xfId="0" applyFont="1" applyFill="1" applyAlignment="1">
      <alignment horizontal="left" vertical="center"/>
    </xf>
    <xf numFmtId="164" fontId="6" fillId="2" borderId="0" xfId="0" applyNumberFormat="1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3" fontId="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3" fontId="3" fillId="2" borderId="0" xfId="0" applyNumberFormat="1" applyFont="1" applyFill="1"/>
    <xf numFmtId="165" fontId="7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8"/>
  <sheetViews>
    <sheetView tabSelected="1" topLeftCell="A28" workbookViewId="0">
      <selection activeCell="F68" sqref="F68:G68"/>
    </sheetView>
  </sheetViews>
  <sheetFormatPr baseColWidth="10" defaultColWidth="11.44140625" defaultRowHeight="13.2" x14ac:dyDescent="0.25"/>
  <cols>
    <col min="1" max="1" width="32.44140625" style="13" bestFit="1" customWidth="1"/>
    <col min="2" max="9" width="12.5546875" style="13" customWidth="1"/>
    <col min="10" max="10" width="15.33203125" style="13" customWidth="1"/>
    <col min="11" max="16384" width="11.44140625" style="13"/>
  </cols>
  <sheetData>
    <row r="1" spans="1:9" x14ac:dyDescent="0.25">
      <c r="A1" s="12" t="s">
        <v>19</v>
      </c>
      <c r="F1" s="14"/>
      <c r="G1" s="15"/>
    </row>
    <row r="2" spans="1:9" x14ac:dyDescent="0.25">
      <c r="A2" s="17" t="s">
        <v>20</v>
      </c>
      <c r="F2" s="14"/>
      <c r="G2" s="17"/>
    </row>
    <row r="3" spans="1:9" x14ac:dyDescent="0.25">
      <c r="A3" s="16" t="s">
        <v>22</v>
      </c>
    </row>
    <row r="4" spans="1:9" x14ac:dyDescent="0.25">
      <c r="A4" s="16" t="s">
        <v>21</v>
      </c>
    </row>
    <row r="5" spans="1:9" x14ac:dyDescent="0.25">
      <c r="A5" s="16" t="s">
        <v>0</v>
      </c>
    </row>
    <row r="6" spans="1:9" s="1" customFormat="1" ht="17.25" customHeight="1" x14ac:dyDescent="0.25">
      <c r="A6" s="21" t="s">
        <v>1</v>
      </c>
      <c r="B6" s="21"/>
      <c r="C6" s="21"/>
      <c r="D6" s="21"/>
      <c r="E6" s="21"/>
      <c r="F6" s="21"/>
      <c r="G6" s="21"/>
      <c r="H6" s="21"/>
      <c r="I6" s="21"/>
    </row>
    <row r="7" spans="1:9" s="1" customFormat="1" x14ac:dyDescent="0.25"/>
    <row r="8" spans="1:9" s="1" customFormat="1" x14ac:dyDescent="0.25">
      <c r="A8" s="22" t="s">
        <v>67</v>
      </c>
      <c r="B8" s="22"/>
      <c r="C8" s="22"/>
      <c r="D8" s="22"/>
      <c r="E8" s="22"/>
      <c r="F8" s="22"/>
      <c r="G8" s="22"/>
      <c r="H8" s="22"/>
      <c r="I8" s="22"/>
    </row>
    <row r="9" spans="1:9" s="1" customFormat="1" x14ac:dyDescent="0.25">
      <c r="A9" s="23" t="s">
        <v>2</v>
      </c>
      <c r="B9" s="23"/>
      <c r="C9" s="23"/>
      <c r="D9" s="23"/>
      <c r="E9" s="23"/>
      <c r="F9" s="23"/>
      <c r="G9" s="23"/>
      <c r="H9" s="23"/>
      <c r="I9" s="23"/>
    </row>
    <row r="10" spans="1:9" s="2" customFormat="1" x14ac:dyDescent="0.25">
      <c r="B10" s="3" t="s">
        <v>3</v>
      </c>
      <c r="C10" s="3"/>
      <c r="D10" s="3" t="s">
        <v>4</v>
      </c>
      <c r="E10" s="3"/>
      <c r="F10" s="3" t="s">
        <v>5</v>
      </c>
      <c r="G10" s="3"/>
      <c r="H10" s="3" t="s">
        <v>6</v>
      </c>
      <c r="I10" s="3"/>
    </row>
    <row r="11" spans="1:9" s="2" customFormat="1" x14ac:dyDescent="0.25">
      <c r="A11" s="4" t="s">
        <v>7</v>
      </c>
      <c r="B11" s="5" t="s">
        <v>8</v>
      </c>
      <c r="C11" s="5" t="s">
        <v>9</v>
      </c>
      <c r="D11" s="5" t="s">
        <v>10</v>
      </c>
      <c r="E11" s="5" t="s">
        <v>11</v>
      </c>
      <c r="F11" s="5" t="s">
        <v>12</v>
      </c>
      <c r="G11" s="5" t="s">
        <v>13</v>
      </c>
      <c r="H11" s="5" t="s">
        <v>14</v>
      </c>
      <c r="I11" s="5" t="s">
        <v>15</v>
      </c>
    </row>
    <row r="13" spans="1:9" x14ac:dyDescent="0.25">
      <c r="A13" s="18" t="s">
        <v>23</v>
      </c>
      <c r="B13" s="20">
        <f>4482616+106061520</f>
        <v>110544136</v>
      </c>
      <c r="C13" s="20">
        <v>107256720</v>
      </c>
      <c r="D13" s="20">
        <f>+B13-C13</f>
        <v>3287416</v>
      </c>
      <c r="E13" s="20">
        <v>0</v>
      </c>
      <c r="F13" s="20">
        <f>+D13</f>
        <v>3287416</v>
      </c>
      <c r="G13" s="20">
        <v>0</v>
      </c>
      <c r="H13" s="20">
        <v>0</v>
      </c>
      <c r="I13" s="20">
        <v>0</v>
      </c>
    </row>
    <row r="14" spans="1:9" x14ac:dyDescent="0.25">
      <c r="A14" s="18" t="s">
        <v>24</v>
      </c>
      <c r="B14" s="20">
        <v>0</v>
      </c>
      <c r="C14" s="20">
        <f>4600741-118125</f>
        <v>4482616</v>
      </c>
      <c r="D14" s="20">
        <v>0</v>
      </c>
      <c r="E14" s="20">
        <f>+C14</f>
        <v>4482616</v>
      </c>
      <c r="F14" s="20">
        <v>0</v>
      </c>
      <c r="G14" s="20">
        <f>+E14</f>
        <v>4482616</v>
      </c>
      <c r="H14" s="20">
        <v>0</v>
      </c>
      <c r="I14" s="20">
        <v>0</v>
      </c>
    </row>
    <row r="15" spans="1:9" x14ac:dyDescent="0.25">
      <c r="A15" s="18" t="s">
        <v>25</v>
      </c>
      <c r="B15" s="20">
        <v>1162415</v>
      </c>
      <c r="C15" s="20">
        <v>0</v>
      </c>
      <c r="D15" s="20">
        <f>+B15</f>
        <v>1162415</v>
      </c>
      <c r="E15" s="20">
        <f>+C15</f>
        <v>0</v>
      </c>
      <c r="F15" s="20">
        <v>0</v>
      </c>
      <c r="G15" s="20">
        <v>0</v>
      </c>
      <c r="H15" s="20">
        <f>+D15</f>
        <v>1162415</v>
      </c>
      <c r="I15" s="20">
        <f>+E15</f>
        <v>0</v>
      </c>
    </row>
    <row r="16" spans="1:9" x14ac:dyDescent="0.25">
      <c r="A16" s="18" t="s">
        <v>26</v>
      </c>
      <c r="B16" s="20">
        <v>4089924</v>
      </c>
      <c r="C16" s="20">
        <v>0</v>
      </c>
      <c r="D16" s="20">
        <f t="shared" ref="D16:D37" si="0">+B16</f>
        <v>4089924</v>
      </c>
      <c r="E16" s="20">
        <f t="shared" ref="E16:E37" si="1">+C16</f>
        <v>0</v>
      </c>
      <c r="F16" s="20">
        <v>0</v>
      </c>
      <c r="G16" s="20">
        <v>0</v>
      </c>
      <c r="H16" s="20">
        <f t="shared" ref="H16:H38" si="2">+D16</f>
        <v>4089924</v>
      </c>
      <c r="I16" s="20">
        <f t="shared" ref="I16:I38" si="3">+E16</f>
        <v>0</v>
      </c>
    </row>
    <row r="17" spans="1:9" x14ac:dyDescent="0.25">
      <c r="A17" s="18" t="s">
        <v>27</v>
      </c>
      <c r="B17" s="20">
        <v>1000000</v>
      </c>
      <c r="C17" s="20">
        <v>0</v>
      </c>
      <c r="D17" s="20">
        <f t="shared" si="0"/>
        <v>1000000</v>
      </c>
      <c r="E17" s="20">
        <f t="shared" si="1"/>
        <v>0</v>
      </c>
      <c r="F17" s="20">
        <v>0</v>
      </c>
      <c r="G17" s="20">
        <v>0</v>
      </c>
      <c r="H17" s="20">
        <f t="shared" si="2"/>
        <v>1000000</v>
      </c>
      <c r="I17" s="20">
        <f t="shared" si="3"/>
        <v>0</v>
      </c>
    </row>
    <row r="18" spans="1:9" x14ac:dyDescent="0.25">
      <c r="A18" s="18" t="s">
        <v>28</v>
      </c>
      <c r="B18" s="20">
        <v>57234863</v>
      </c>
      <c r="C18" s="20">
        <v>0</v>
      </c>
      <c r="D18" s="20">
        <f t="shared" si="0"/>
        <v>57234863</v>
      </c>
      <c r="E18" s="20">
        <f t="shared" si="1"/>
        <v>0</v>
      </c>
      <c r="F18" s="20">
        <v>0</v>
      </c>
      <c r="G18" s="20">
        <v>0</v>
      </c>
      <c r="H18" s="20">
        <f t="shared" si="2"/>
        <v>57234863</v>
      </c>
      <c r="I18" s="20">
        <f t="shared" si="3"/>
        <v>0</v>
      </c>
    </row>
    <row r="19" spans="1:9" x14ac:dyDescent="0.25">
      <c r="A19" s="18" t="s">
        <v>39</v>
      </c>
      <c r="B19" s="20">
        <v>707383</v>
      </c>
      <c r="C19" s="20">
        <v>0</v>
      </c>
      <c r="D19" s="20">
        <f t="shared" si="0"/>
        <v>707383</v>
      </c>
      <c r="E19" s="20">
        <f t="shared" si="1"/>
        <v>0</v>
      </c>
      <c r="F19" s="20">
        <v>0</v>
      </c>
      <c r="G19" s="20">
        <v>0</v>
      </c>
      <c r="H19" s="20">
        <f t="shared" si="2"/>
        <v>707383</v>
      </c>
      <c r="I19" s="20">
        <f t="shared" si="3"/>
        <v>0</v>
      </c>
    </row>
    <row r="20" spans="1:9" x14ac:dyDescent="0.25">
      <c r="A20" s="18" t="s">
        <v>40</v>
      </c>
      <c r="B20" s="20">
        <v>70000</v>
      </c>
      <c r="C20" s="20">
        <v>0</v>
      </c>
      <c r="D20" s="20">
        <f>+B20</f>
        <v>70000</v>
      </c>
      <c r="E20" s="20">
        <f>+C20</f>
        <v>0</v>
      </c>
      <c r="F20" s="20">
        <v>0</v>
      </c>
      <c r="G20" s="20">
        <v>0</v>
      </c>
      <c r="H20" s="20">
        <f>+D20</f>
        <v>70000</v>
      </c>
      <c r="I20" s="20">
        <f>+E20</f>
        <v>0</v>
      </c>
    </row>
    <row r="21" spans="1:9" x14ac:dyDescent="0.25">
      <c r="A21" s="18" t="s">
        <v>29</v>
      </c>
      <c r="B21" s="20">
        <v>4200000</v>
      </c>
      <c r="C21" s="20">
        <v>0</v>
      </c>
      <c r="D21" s="20">
        <f t="shared" si="0"/>
        <v>4200000</v>
      </c>
      <c r="E21" s="20">
        <f t="shared" si="1"/>
        <v>0</v>
      </c>
      <c r="F21" s="20">
        <v>0</v>
      </c>
      <c r="G21" s="20">
        <v>0</v>
      </c>
      <c r="H21" s="20">
        <f t="shared" si="2"/>
        <v>4200000</v>
      </c>
      <c r="I21" s="20">
        <f t="shared" si="3"/>
        <v>0</v>
      </c>
    </row>
    <row r="22" spans="1:9" x14ac:dyDescent="0.25">
      <c r="A22" s="18" t="s">
        <v>41</v>
      </c>
      <c r="B22" s="20">
        <v>333391</v>
      </c>
      <c r="C22" s="20">
        <v>0</v>
      </c>
      <c r="D22" s="20">
        <f t="shared" si="0"/>
        <v>333391</v>
      </c>
      <c r="E22" s="20">
        <f t="shared" si="1"/>
        <v>0</v>
      </c>
      <c r="F22" s="20">
        <v>0</v>
      </c>
      <c r="G22" s="20">
        <v>0</v>
      </c>
      <c r="H22" s="20">
        <f t="shared" si="2"/>
        <v>333391</v>
      </c>
      <c r="I22" s="20">
        <f t="shared" si="3"/>
        <v>0</v>
      </c>
    </row>
    <row r="23" spans="1:9" x14ac:dyDescent="0.25">
      <c r="A23" s="18" t="s">
        <v>42</v>
      </c>
      <c r="B23" s="20">
        <v>800000</v>
      </c>
      <c r="C23" s="20">
        <v>0</v>
      </c>
      <c r="D23" s="20">
        <f t="shared" si="0"/>
        <v>800000</v>
      </c>
      <c r="E23" s="20">
        <f t="shared" si="1"/>
        <v>0</v>
      </c>
      <c r="F23" s="20">
        <v>0</v>
      </c>
      <c r="G23" s="20">
        <v>0</v>
      </c>
      <c r="H23" s="20">
        <f t="shared" si="2"/>
        <v>800000</v>
      </c>
      <c r="I23" s="20">
        <f t="shared" si="3"/>
        <v>0</v>
      </c>
    </row>
    <row r="24" spans="1:9" x14ac:dyDescent="0.25">
      <c r="A24" s="18" t="s">
        <v>30</v>
      </c>
      <c r="B24" s="20">
        <v>18682361</v>
      </c>
      <c r="C24" s="20">
        <v>0</v>
      </c>
      <c r="D24" s="20">
        <f t="shared" si="0"/>
        <v>18682361</v>
      </c>
      <c r="E24" s="20">
        <f t="shared" si="1"/>
        <v>0</v>
      </c>
      <c r="F24" s="20">
        <v>0</v>
      </c>
      <c r="G24" s="20">
        <v>0</v>
      </c>
      <c r="H24" s="20">
        <f t="shared" si="2"/>
        <v>18682361</v>
      </c>
      <c r="I24" s="20">
        <f t="shared" si="3"/>
        <v>0</v>
      </c>
    </row>
    <row r="25" spans="1:9" x14ac:dyDescent="0.25">
      <c r="A25" s="18" t="s">
        <v>43</v>
      </c>
      <c r="B25" s="20">
        <v>124373</v>
      </c>
      <c r="C25" s="20">
        <v>0</v>
      </c>
      <c r="D25" s="20">
        <f t="shared" si="0"/>
        <v>124373</v>
      </c>
      <c r="E25" s="20">
        <f t="shared" si="1"/>
        <v>0</v>
      </c>
      <c r="F25" s="20">
        <v>0</v>
      </c>
      <c r="G25" s="20">
        <v>0</v>
      </c>
      <c r="H25" s="20">
        <f t="shared" si="2"/>
        <v>124373</v>
      </c>
      <c r="I25" s="20">
        <f t="shared" si="3"/>
        <v>0</v>
      </c>
    </row>
    <row r="26" spans="1:9" x14ac:dyDescent="0.25">
      <c r="A26" s="18" t="s">
        <v>44</v>
      </c>
      <c r="B26" s="20">
        <v>354906</v>
      </c>
      <c r="C26" s="20">
        <v>0</v>
      </c>
      <c r="D26" s="20">
        <f t="shared" si="0"/>
        <v>354906</v>
      </c>
      <c r="E26" s="20">
        <f t="shared" si="1"/>
        <v>0</v>
      </c>
      <c r="F26" s="20">
        <v>0</v>
      </c>
      <c r="G26" s="20">
        <v>0</v>
      </c>
      <c r="H26" s="20">
        <f t="shared" si="2"/>
        <v>354906</v>
      </c>
      <c r="I26" s="20">
        <f t="shared" si="3"/>
        <v>0</v>
      </c>
    </row>
    <row r="27" spans="1:9" x14ac:dyDescent="0.25">
      <c r="A27" s="18" t="s">
        <v>31</v>
      </c>
      <c r="B27" s="20">
        <v>200000</v>
      </c>
      <c r="C27" s="20">
        <v>0</v>
      </c>
      <c r="D27" s="20">
        <f t="shared" si="0"/>
        <v>200000</v>
      </c>
      <c r="E27" s="20">
        <f t="shared" si="1"/>
        <v>0</v>
      </c>
      <c r="F27" s="20">
        <v>0</v>
      </c>
      <c r="G27" s="20">
        <v>0</v>
      </c>
      <c r="H27" s="20">
        <f t="shared" si="2"/>
        <v>200000</v>
      </c>
      <c r="I27" s="20">
        <f t="shared" si="3"/>
        <v>0</v>
      </c>
    </row>
    <row r="28" spans="1:9" x14ac:dyDescent="0.25">
      <c r="A28" s="18" t="s">
        <v>45</v>
      </c>
      <c r="B28" s="20">
        <v>496316</v>
      </c>
      <c r="C28" s="20">
        <v>0</v>
      </c>
      <c r="D28" s="20">
        <f t="shared" si="0"/>
        <v>496316</v>
      </c>
      <c r="E28" s="20">
        <f t="shared" si="1"/>
        <v>0</v>
      </c>
      <c r="F28" s="20">
        <v>0</v>
      </c>
      <c r="G28" s="20">
        <v>0</v>
      </c>
      <c r="H28" s="20">
        <f t="shared" si="2"/>
        <v>496316</v>
      </c>
      <c r="I28" s="20">
        <f t="shared" si="3"/>
        <v>0</v>
      </c>
    </row>
    <row r="29" spans="1:9" x14ac:dyDescent="0.25">
      <c r="A29" s="18" t="s">
        <v>46</v>
      </c>
      <c r="B29" s="20">
        <v>75000</v>
      </c>
      <c r="C29" s="20">
        <v>0</v>
      </c>
      <c r="D29" s="20">
        <f t="shared" si="0"/>
        <v>75000</v>
      </c>
      <c r="E29" s="20">
        <f t="shared" si="1"/>
        <v>0</v>
      </c>
      <c r="F29" s="20">
        <v>0</v>
      </c>
      <c r="G29" s="20">
        <v>0</v>
      </c>
      <c r="H29" s="20">
        <f t="shared" si="2"/>
        <v>75000</v>
      </c>
      <c r="I29" s="20">
        <f t="shared" si="3"/>
        <v>0</v>
      </c>
    </row>
    <row r="30" spans="1:9" x14ac:dyDescent="0.25">
      <c r="A30" s="18" t="s">
        <v>32</v>
      </c>
      <c r="B30" s="20">
        <v>2793008</v>
      </c>
      <c r="C30" s="20">
        <v>0</v>
      </c>
      <c r="D30" s="20">
        <f>+B30</f>
        <v>2793008</v>
      </c>
      <c r="E30" s="20">
        <f>+C30</f>
        <v>0</v>
      </c>
      <c r="F30" s="20">
        <v>0</v>
      </c>
      <c r="G30" s="20">
        <v>0</v>
      </c>
      <c r="H30" s="20">
        <f>+D30</f>
        <v>2793008</v>
      </c>
      <c r="I30" s="20">
        <f>+E30</f>
        <v>0</v>
      </c>
    </row>
    <row r="31" spans="1:9" x14ac:dyDescent="0.25">
      <c r="A31" s="18" t="s">
        <v>33</v>
      </c>
      <c r="B31" s="20">
        <v>1650000</v>
      </c>
      <c r="C31" s="20">
        <v>0</v>
      </c>
      <c r="D31" s="20">
        <f t="shared" si="0"/>
        <v>1650000</v>
      </c>
      <c r="E31" s="20">
        <f t="shared" si="1"/>
        <v>0</v>
      </c>
      <c r="F31" s="20">
        <v>0</v>
      </c>
      <c r="G31" s="20">
        <v>0</v>
      </c>
      <c r="H31" s="20">
        <f t="shared" si="2"/>
        <v>1650000</v>
      </c>
      <c r="I31" s="20">
        <f t="shared" si="3"/>
        <v>0</v>
      </c>
    </row>
    <row r="32" spans="1:9" x14ac:dyDescent="0.25">
      <c r="A32" s="18" t="s">
        <v>47</v>
      </c>
      <c r="B32" s="20">
        <v>21590</v>
      </c>
      <c r="C32" s="20">
        <v>0</v>
      </c>
      <c r="D32" s="20">
        <f t="shared" si="0"/>
        <v>21590</v>
      </c>
      <c r="E32" s="20">
        <f t="shared" si="1"/>
        <v>0</v>
      </c>
      <c r="F32" s="20">
        <v>0</v>
      </c>
      <c r="G32" s="20">
        <v>0</v>
      </c>
      <c r="H32" s="20">
        <f t="shared" si="2"/>
        <v>21590</v>
      </c>
      <c r="I32" s="20">
        <f t="shared" si="3"/>
        <v>0</v>
      </c>
    </row>
    <row r="33" spans="1:9" x14ac:dyDescent="0.25">
      <c r="A33" s="18" t="s">
        <v>48</v>
      </c>
      <c r="B33" s="20">
        <v>411000</v>
      </c>
      <c r="C33" s="20">
        <v>0</v>
      </c>
      <c r="D33" s="20">
        <f t="shared" si="0"/>
        <v>411000</v>
      </c>
      <c r="E33" s="20">
        <f t="shared" si="1"/>
        <v>0</v>
      </c>
      <c r="F33" s="20">
        <v>0</v>
      </c>
      <c r="G33" s="20">
        <v>0</v>
      </c>
      <c r="H33" s="20">
        <f t="shared" si="2"/>
        <v>411000</v>
      </c>
      <c r="I33" s="20">
        <f t="shared" si="3"/>
        <v>0</v>
      </c>
    </row>
    <row r="34" spans="1:9" x14ac:dyDescent="0.25">
      <c r="A34" s="18" t="s">
        <v>49</v>
      </c>
      <c r="B34" s="20">
        <v>1001350</v>
      </c>
      <c r="C34" s="20">
        <v>0</v>
      </c>
      <c r="D34" s="20">
        <f t="shared" si="0"/>
        <v>1001350</v>
      </c>
      <c r="E34" s="20">
        <f t="shared" si="1"/>
        <v>0</v>
      </c>
      <c r="F34" s="20">
        <v>0</v>
      </c>
      <c r="G34" s="20">
        <v>0</v>
      </c>
      <c r="H34" s="20">
        <f t="shared" si="2"/>
        <v>1001350</v>
      </c>
      <c r="I34" s="20">
        <f t="shared" si="3"/>
        <v>0</v>
      </c>
    </row>
    <row r="35" spans="1:9" x14ac:dyDescent="0.25">
      <c r="A35" s="18" t="s">
        <v>34</v>
      </c>
      <c r="B35" s="20">
        <v>4511840</v>
      </c>
      <c r="C35" s="20">
        <v>0</v>
      </c>
      <c r="D35" s="20">
        <f t="shared" si="0"/>
        <v>4511840</v>
      </c>
      <c r="E35" s="20">
        <f t="shared" si="1"/>
        <v>0</v>
      </c>
      <c r="F35" s="20">
        <v>0</v>
      </c>
      <c r="G35" s="20">
        <v>0</v>
      </c>
      <c r="H35" s="20">
        <f t="shared" si="2"/>
        <v>4511840</v>
      </c>
      <c r="I35" s="20">
        <f t="shared" si="3"/>
        <v>0</v>
      </c>
    </row>
    <row r="36" spans="1:9" x14ac:dyDescent="0.25">
      <c r="A36" s="18" t="s">
        <v>35</v>
      </c>
      <c r="B36" s="20">
        <v>2337000</v>
      </c>
      <c r="C36" s="20">
        <v>0</v>
      </c>
      <c r="D36" s="20">
        <f t="shared" si="0"/>
        <v>2337000</v>
      </c>
      <c r="E36" s="20">
        <f t="shared" si="1"/>
        <v>0</v>
      </c>
      <c r="F36" s="20">
        <v>0</v>
      </c>
      <c r="G36" s="20">
        <v>0</v>
      </c>
      <c r="H36" s="20">
        <f t="shared" si="2"/>
        <v>2337000</v>
      </c>
      <c r="I36" s="20">
        <f t="shared" si="3"/>
        <v>0</v>
      </c>
    </row>
    <row r="37" spans="1:9" x14ac:dyDescent="0.25">
      <c r="A37" s="18" t="s">
        <v>36</v>
      </c>
      <c r="B37" s="20">
        <v>5000000</v>
      </c>
      <c r="C37" s="20">
        <v>0</v>
      </c>
      <c r="D37" s="20">
        <f t="shared" si="0"/>
        <v>5000000</v>
      </c>
      <c r="E37" s="20">
        <f t="shared" si="1"/>
        <v>0</v>
      </c>
      <c r="F37" s="20">
        <v>0</v>
      </c>
      <c r="G37" s="20">
        <v>0</v>
      </c>
      <c r="H37" s="20">
        <f t="shared" si="2"/>
        <v>5000000</v>
      </c>
      <c r="I37" s="20">
        <f t="shared" si="3"/>
        <v>0</v>
      </c>
    </row>
    <row r="38" spans="1:9" x14ac:dyDescent="0.25">
      <c r="A38" s="18" t="s">
        <v>50</v>
      </c>
      <c r="B38" s="20">
        <v>0</v>
      </c>
      <c r="C38" s="20">
        <v>79193872</v>
      </c>
      <c r="D38" s="20">
        <f>+B38</f>
        <v>0</v>
      </c>
      <c r="E38" s="20">
        <f>+C38</f>
        <v>79193872</v>
      </c>
      <c r="F38" s="20">
        <v>0</v>
      </c>
      <c r="G38" s="20">
        <v>0</v>
      </c>
      <c r="H38" s="20">
        <f t="shared" si="2"/>
        <v>0</v>
      </c>
      <c r="I38" s="20">
        <f t="shared" si="3"/>
        <v>79193872</v>
      </c>
    </row>
    <row r="39" spans="1:9" x14ac:dyDescent="0.25">
      <c r="A39" s="18" t="s">
        <v>51</v>
      </c>
      <c r="B39" s="20">
        <v>0</v>
      </c>
      <c r="C39" s="20">
        <v>9848607</v>
      </c>
      <c r="D39" s="20">
        <f t="shared" ref="D39:D54" si="4">+B39</f>
        <v>0</v>
      </c>
      <c r="E39" s="20">
        <f t="shared" ref="E39:E54" si="5">+C39</f>
        <v>9848607</v>
      </c>
      <c r="F39" s="20">
        <v>0</v>
      </c>
      <c r="G39" s="20">
        <v>0</v>
      </c>
      <c r="H39" s="20">
        <f t="shared" ref="H39:H54" si="6">+D39</f>
        <v>0</v>
      </c>
      <c r="I39" s="20">
        <f t="shared" ref="I39:I54" si="7">+E39</f>
        <v>9848607</v>
      </c>
    </row>
    <row r="40" spans="1:9" x14ac:dyDescent="0.25">
      <c r="A40" s="18" t="s">
        <v>52</v>
      </c>
      <c r="B40" s="20">
        <v>0</v>
      </c>
      <c r="C40" s="20">
        <v>6056715</v>
      </c>
      <c r="D40" s="20">
        <f>+B40</f>
        <v>0</v>
      </c>
      <c r="E40" s="20">
        <f>+C40</f>
        <v>6056715</v>
      </c>
      <c r="F40" s="20">
        <v>0</v>
      </c>
      <c r="G40" s="20">
        <v>0</v>
      </c>
      <c r="H40" s="20">
        <f>+D40</f>
        <v>0</v>
      </c>
      <c r="I40" s="20">
        <f>+E40</f>
        <v>6056715</v>
      </c>
    </row>
    <row r="41" spans="1:9" x14ac:dyDescent="0.25">
      <c r="A41" s="18" t="s">
        <v>53</v>
      </c>
      <c r="B41" s="20">
        <v>0</v>
      </c>
      <c r="C41" s="20">
        <v>18000</v>
      </c>
      <c r="D41" s="20">
        <f t="shared" si="4"/>
        <v>0</v>
      </c>
      <c r="E41" s="20">
        <f t="shared" si="5"/>
        <v>18000</v>
      </c>
      <c r="F41" s="20">
        <v>0</v>
      </c>
      <c r="G41" s="20">
        <v>0</v>
      </c>
      <c r="H41" s="20">
        <f t="shared" si="6"/>
        <v>0</v>
      </c>
      <c r="I41" s="20">
        <f t="shared" si="7"/>
        <v>18000</v>
      </c>
    </row>
    <row r="42" spans="1:9" x14ac:dyDescent="0.25">
      <c r="A42" s="18" t="s">
        <v>54</v>
      </c>
      <c r="B42" s="20">
        <v>0</v>
      </c>
      <c r="C42" s="20">
        <v>4261646</v>
      </c>
      <c r="D42" s="20">
        <f t="shared" si="4"/>
        <v>0</v>
      </c>
      <c r="E42" s="20">
        <f t="shared" si="5"/>
        <v>4261646</v>
      </c>
      <c r="F42" s="20">
        <v>0</v>
      </c>
      <c r="G42" s="20">
        <v>0</v>
      </c>
      <c r="H42" s="20">
        <f t="shared" si="6"/>
        <v>0</v>
      </c>
      <c r="I42" s="20">
        <f t="shared" si="7"/>
        <v>4261646</v>
      </c>
    </row>
    <row r="43" spans="1:9" x14ac:dyDescent="0.25">
      <c r="A43" s="18" t="s">
        <v>55</v>
      </c>
      <c r="B43" s="20">
        <v>0</v>
      </c>
      <c r="C43" s="20">
        <v>20000</v>
      </c>
      <c r="D43" s="20">
        <f t="shared" si="4"/>
        <v>0</v>
      </c>
      <c r="E43" s="20">
        <f t="shared" si="5"/>
        <v>20000</v>
      </c>
      <c r="F43" s="20">
        <v>0</v>
      </c>
      <c r="G43" s="20">
        <v>0</v>
      </c>
      <c r="H43" s="20">
        <f t="shared" si="6"/>
        <v>0</v>
      </c>
      <c r="I43" s="20">
        <f t="shared" si="7"/>
        <v>20000</v>
      </c>
    </row>
    <row r="44" spans="1:9" x14ac:dyDescent="0.25">
      <c r="A44" s="18" t="s">
        <v>56</v>
      </c>
      <c r="B44" s="20">
        <v>0</v>
      </c>
      <c r="C44" s="20">
        <v>383500</v>
      </c>
      <c r="D44" s="20">
        <f t="shared" si="4"/>
        <v>0</v>
      </c>
      <c r="E44" s="20">
        <f t="shared" si="5"/>
        <v>383500</v>
      </c>
      <c r="F44" s="20">
        <v>0</v>
      </c>
      <c r="G44" s="20">
        <v>0</v>
      </c>
      <c r="H44" s="20">
        <f t="shared" si="6"/>
        <v>0</v>
      </c>
      <c r="I44" s="20">
        <f t="shared" si="7"/>
        <v>383500</v>
      </c>
    </row>
    <row r="45" spans="1:9" x14ac:dyDescent="0.25">
      <c r="A45" s="18" t="s">
        <v>57</v>
      </c>
      <c r="B45" s="20">
        <v>0</v>
      </c>
      <c r="C45" s="20">
        <v>30000</v>
      </c>
      <c r="D45" s="20">
        <f t="shared" si="4"/>
        <v>0</v>
      </c>
      <c r="E45" s="20">
        <f t="shared" si="5"/>
        <v>30000</v>
      </c>
      <c r="F45" s="20">
        <v>0</v>
      </c>
      <c r="G45" s="20">
        <v>0</v>
      </c>
      <c r="H45" s="20">
        <f t="shared" si="6"/>
        <v>0</v>
      </c>
      <c r="I45" s="20">
        <f t="shared" si="7"/>
        <v>30000</v>
      </c>
    </row>
    <row r="46" spans="1:9" x14ac:dyDescent="0.25">
      <c r="A46" s="18" t="s">
        <v>58</v>
      </c>
      <c r="B46" s="20">
        <v>0</v>
      </c>
      <c r="C46" s="20">
        <v>2461500</v>
      </c>
      <c r="D46" s="20">
        <f t="shared" si="4"/>
        <v>0</v>
      </c>
      <c r="E46" s="20">
        <f t="shared" si="5"/>
        <v>2461500</v>
      </c>
      <c r="F46" s="20">
        <v>0</v>
      </c>
      <c r="G46" s="20">
        <v>0</v>
      </c>
      <c r="H46" s="20">
        <f t="shared" si="6"/>
        <v>0</v>
      </c>
      <c r="I46" s="20">
        <f t="shared" si="7"/>
        <v>2461500</v>
      </c>
    </row>
    <row r="47" spans="1:9" x14ac:dyDescent="0.25">
      <c r="A47" s="18" t="s">
        <v>59</v>
      </c>
      <c r="B47" s="20">
        <v>0</v>
      </c>
      <c r="C47" s="20">
        <v>313000</v>
      </c>
      <c r="D47" s="20">
        <f t="shared" si="4"/>
        <v>0</v>
      </c>
      <c r="E47" s="20">
        <f t="shared" si="5"/>
        <v>313000</v>
      </c>
      <c r="F47" s="20">
        <v>0</v>
      </c>
      <c r="G47" s="20">
        <v>0</v>
      </c>
      <c r="H47" s="20">
        <f t="shared" si="6"/>
        <v>0</v>
      </c>
      <c r="I47" s="20">
        <f t="shared" si="7"/>
        <v>313000</v>
      </c>
    </row>
    <row r="48" spans="1:9" x14ac:dyDescent="0.25">
      <c r="A48" s="18" t="s">
        <v>60</v>
      </c>
      <c r="B48" s="20">
        <v>0</v>
      </c>
      <c r="C48" s="20">
        <v>277000</v>
      </c>
      <c r="D48" s="20">
        <f t="shared" si="4"/>
        <v>0</v>
      </c>
      <c r="E48" s="20">
        <f t="shared" si="5"/>
        <v>277000</v>
      </c>
      <c r="F48" s="20">
        <v>0</v>
      </c>
      <c r="G48" s="20">
        <v>0</v>
      </c>
      <c r="H48" s="20">
        <f t="shared" si="6"/>
        <v>0</v>
      </c>
      <c r="I48" s="20">
        <f t="shared" si="7"/>
        <v>277000</v>
      </c>
    </row>
    <row r="49" spans="1:9" x14ac:dyDescent="0.25">
      <c r="A49" s="18" t="s">
        <v>61</v>
      </c>
      <c r="B49" s="20">
        <v>0</v>
      </c>
      <c r="C49" s="20">
        <v>26000</v>
      </c>
      <c r="D49" s="20">
        <f t="shared" si="4"/>
        <v>0</v>
      </c>
      <c r="E49" s="20">
        <f t="shared" si="5"/>
        <v>26000</v>
      </c>
      <c r="F49" s="20">
        <v>0</v>
      </c>
      <c r="G49" s="20">
        <v>0</v>
      </c>
      <c r="H49" s="20">
        <f t="shared" si="6"/>
        <v>0</v>
      </c>
      <c r="I49" s="20">
        <f t="shared" si="7"/>
        <v>26000</v>
      </c>
    </row>
    <row r="50" spans="1:9" x14ac:dyDescent="0.25">
      <c r="A50" s="18" t="s">
        <v>62</v>
      </c>
      <c r="B50" s="20">
        <v>0</v>
      </c>
      <c r="C50" s="20">
        <v>415000</v>
      </c>
      <c r="D50" s="20">
        <f>+B50</f>
        <v>0</v>
      </c>
      <c r="E50" s="20">
        <f>+C50</f>
        <v>415000</v>
      </c>
      <c r="F50" s="20">
        <v>0</v>
      </c>
      <c r="G50" s="20">
        <v>0</v>
      </c>
      <c r="H50" s="20">
        <f>+D50</f>
        <v>0</v>
      </c>
      <c r="I50" s="20">
        <f>+E50</f>
        <v>415000</v>
      </c>
    </row>
    <row r="51" spans="1:9" x14ac:dyDescent="0.25">
      <c r="A51" s="18" t="s">
        <v>63</v>
      </c>
      <c r="B51" s="20">
        <v>0</v>
      </c>
      <c r="C51" s="20">
        <v>1070144</v>
      </c>
      <c r="D51" s="20">
        <f t="shared" si="4"/>
        <v>0</v>
      </c>
      <c r="E51" s="20">
        <f t="shared" si="5"/>
        <v>1070144</v>
      </c>
      <c r="F51" s="20">
        <v>0</v>
      </c>
      <c r="G51" s="20">
        <v>0</v>
      </c>
      <c r="H51" s="20">
        <f t="shared" si="6"/>
        <v>0</v>
      </c>
      <c r="I51" s="20">
        <f t="shared" si="7"/>
        <v>1070144</v>
      </c>
    </row>
    <row r="52" spans="1:9" x14ac:dyDescent="0.25">
      <c r="A52" s="18" t="s">
        <v>64</v>
      </c>
      <c r="B52" s="20">
        <v>0</v>
      </c>
      <c r="C52" s="20">
        <v>450000</v>
      </c>
      <c r="D52" s="20">
        <f t="shared" si="4"/>
        <v>0</v>
      </c>
      <c r="E52" s="20">
        <f t="shared" si="5"/>
        <v>450000</v>
      </c>
      <c r="F52" s="20">
        <v>0</v>
      </c>
      <c r="G52" s="20">
        <v>0</v>
      </c>
      <c r="H52" s="20">
        <f t="shared" si="6"/>
        <v>0</v>
      </c>
      <c r="I52" s="20">
        <f t="shared" si="7"/>
        <v>450000</v>
      </c>
    </row>
    <row r="53" spans="1:9" x14ac:dyDescent="0.25">
      <c r="A53" s="18" t="s">
        <v>65</v>
      </c>
      <c r="B53" s="20">
        <v>0</v>
      </c>
      <c r="C53" s="20">
        <v>182236</v>
      </c>
      <c r="D53" s="20">
        <f t="shared" si="4"/>
        <v>0</v>
      </c>
      <c r="E53" s="20">
        <f t="shared" si="5"/>
        <v>182236</v>
      </c>
      <c r="F53" s="20">
        <v>0</v>
      </c>
      <c r="G53" s="20">
        <v>0</v>
      </c>
      <c r="H53" s="20">
        <f t="shared" si="6"/>
        <v>0</v>
      </c>
      <c r="I53" s="20">
        <f t="shared" si="7"/>
        <v>182236</v>
      </c>
    </row>
    <row r="54" spans="1:9" x14ac:dyDescent="0.25">
      <c r="A54" s="18" t="s">
        <v>66</v>
      </c>
      <c r="B54" s="20">
        <v>0</v>
      </c>
      <c r="C54" s="20">
        <v>1054300</v>
      </c>
      <c r="D54" s="20">
        <f t="shared" si="4"/>
        <v>0</v>
      </c>
      <c r="E54" s="20">
        <f t="shared" si="5"/>
        <v>1054300</v>
      </c>
      <c r="F54" s="20">
        <v>0</v>
      </c>
      <c r="G54" s="20">
        <v>0</v>
      </c>
      <c r="H54" s="20">
        <f t="shared" si="6"/>
        <v>0</v>
      </c>
      <c r="I54" s="20">
        <f t="shared" si="7"/>
        <v>1054300</v>
      </c>
    </row>
    <row r="56" spans="1:9" s="1" customFormat="1" x14ac:dyDescent="0.25">
      <c r="A56" s="6" t="s">
        <v>17</v>
      </c>
      <c r="B56" s="7">
        <f>SUM(B13:B54)</f>
        <v>217800856</v>
      </c>
      <c r="C56" s="7">
        <f t="shared" ref="C56:I56" si="8">SUM(C13:C54)</f>
        <v>217800856</v>
      </c>
      <c r="D56" s="7">
        <f t="shared" si="8"/>
        <v>110544136</v>
      </c>
      <c r="E56" s="7">
        <f t="shared" si="8"/>
        <v>110544136</v>
      </c>
      <c r="F56" s="7">
        <f t="shared" si="8"/>
        <v>3287416</v>
      </c>
      <c r="G56" s="7">
        <f t="shared" si="8"/>
        <v>4482616</v>
      </c>
      <c r="H56" s="7">
        <f t="shared" si="8"/>
        <v>107256720</v>
      </c>
      <c r="I56" s="7">
        <f t="shared" si="8"/>
        <v>106061520</v>
      </c>
    </row>
    <row r="57" spans="1:9" s="1" customFormat="1" x14ac:dyDescent="0.25">
      <c r="A57" s="6" t="s">
        <v>18</v>
      </c>
      <c r="B57" s="8"/>
      <c r="C57" s="8"/>
      <c r="D57" s="8"/>
      <c r="E57" s="8"/>
      <c r="F57" s="9">
        <f>+G56-F56</f>
        <v>1195200</v>
      </c>
      <c r="G57" s="9"/>
      <c r="H57" s="9"/>
      <c r="I57" s="11">
        <f>+H56-I56</f>
        <v>1195200</v>
      </c>
    </row>
    <row r="58" spans="1:9" s="1" customFormat="1" ht="13.8" thickBot="1" x14ac:dyDescent="0.3">
      <c r="A58" s="4" t="s">
        <v>16</v>
      </c>
      <c r="B58" s="10">
        <f t="shared" ref="B58:I58" si="9">SUM(B56:B57)</f>
        <v>217800856</v>
      </c>
      <c r="C58" s="10">
        <f t="shared" si="9"/>
        <v>217800856</v>
      </c>
      <c r="D58" s="10">
        <f t="shared" si="9"/>
        <v>110544136</v>
      </c>
      <c r="E58" s="10">
        <f t="shared" si="9"/>
        <v>110544136</v>
      </c>
      <c r="F58" s="10">
        <f t="shared" si="9"/>
        <v>4482616</v>
      </c>
      <c r="G58" s="10">
        <f t="shared" si="9"/>
        <v>4482616</v>
      </c>
      <c r="H58" s="10">
        <f t="shared" si="9"/>
        <v>107256720</v>
      </c>
      <c r="I58" s="10">
        <f t="shared" si="9"/>
        <v>107256720</v>
      </c>
    </row>
    <row r="60" spans="1:9" x14ac:dyDescent="0.25">
      <c r="B60" s="19">
        <f>+B58-C58</f>
        <v>0</v>
      </c>
    </row>
    <row r="68" spans="3:7" x14ac:dyDescent="0.25">
      <c r="C68" s="24" t="s">
        <v>37</v>
      </c>
      <c r="D68" s="24"/>
      <c r="F68" s="24" t="s">
        <v>38</v>
      </c>
      <c r="G68" s="24"/>
    </row>
  </sheetData>
  <mergeCells count="5">
    <mergeCell ref="A6:I6"/>
    <mergeCell ref="A8:I8"/>
    <mergeCell ref="A9:I9"/>
    <mergeCell ref="F68:G68"/>
    <mergeCell ref="C68:D68"/>
  </mergeCells>
  <pageMargins left="0.24996875390576173" right="0.24996875390576173" top="0.24996875390576173" bottom="0.24996875390576173" header="1.1126244600256519E-308" footer="0.24996875390576173"/>
  <pageSetup paperSize="121" scale="78" fitToHeight="0" orientation="portrait" blackAndWhite="1" errors="NA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Recuperado_Hoja1</vt:lpstr>
      <vt:lpstr>Recuperado_Hoja1!Área_de_impresión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Adriana Di Pietro</cp:lastModifiedBy>
  <cp:lastPrinted>2024-09-02T00:02:29Z</cp:lastPrinted>
  <dcterms:created xsi:type="dcterms:W3CDTF">2021-05-09T03:45:31Z</dcterms:created>
  <dcterms:modified xsi:type="dcterms:W3CDTF">2025-05-15T21:53:35Z</dcterms:modified>
</cp:coreProperties>
</file>