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DAE6402-AEDB-46FB-B582-4708B454F24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2" r:id="rId1"/>
    <sheet name="Hoja2" sheetId="3" r:id="rId2"/>
    <sheet name="Table 1" sheetId="1" r:id="rId3"/>
    <sheet name="Balance 2025" sheetId="4" r:id="rId4"/>
  </sheets>
  <definedNames>
    <definedName name="_xlnm._FilterDatabase" localSheetId="0" hidden="1">Hoja1!$G$13:$J$32</definedName>
    <definedName name="_xlnm.Print_Area" localSheetId="3">'Balance 2025'!$B$4:$K$30</definedName>
  </definedNames>
  <calcPr calcId="191029"/>
</workbook>
</file>

<file path=xl/calcChain.xml><?xml version="1.0" encoding="utf-8"?>
<calcChain xmlns="http://schemas.openxmlformats.org/spreadsheetml/2006/main">
  <c r="K23" i="4" l="1"/>
  <c r="J23" i="4"/>
  <c r="I23" i="4"/>
  <c r="H23" i="4"/>
  <c r="G23" i="4"/>
  <c r="H22" i="4"/>
  <c r="H14" i="4"/>
  <c r="I15" i="4"/>
  <c r="I16" i="4"/>
  <c r="K22" i="4"/>
  <c r="J19" i="4"/>
  <c r="J18" i="4"/>
  <c r="J17" i="4"/>
  <c r="K20" i="4"/>
  <c r="F19" i="4"/>
  <c r="F18" i="4"/>
  <c r="G20" i="4"/>
  <c r="F17" i="4"/>
  <c r="G15" i="4"/>
  <c r="G16" i="4"/>
  <c r="F14" i="4"/>
  <c r="K21" i="4"/>
  <c r="H20" i="4"/>
  <c r="I19" i="4"/>
  <c r="H16" i="4"/>
  <c r="E21" i="4"/>
  <c r="E23" i="4" s="1"/>
  <c r="D21" i="4"/>
  <c r="D23" i="4" s="1"/>
  <c r="H21" i="4" l="1"/>
  <c r="J21" i="4"/>
  <c r="G21" i="4"/>
  <c r="I18" i="4"/>
  <c r="I21" i="4" s="1"/>
  <c r="F21" i="4"/>
  <c r="F23" i="4" s="1"/>
  <c r="G12" i="1" l="1"/>
  <c r="J27" i="2"/>
  <c r="J15" i="2"/>
  <c r="I32" i="2"/>
  <c r="H32" i="2"/>
  <c r="J32" i="2" s="1"/>
  <c r="I30" i="2"/>
  <c r="H30" i="2"/>
  <c r="J30" i="2" s="1"/>
  <c r="I27" i="2"/>
  <c r="H27" i="2"/>
  <c r="I25" i="2"/>
  <c r="H25" i="2"/>
  <c r="J25" i="2" s="1"/>
  <c r="I23" i="2"/>
  <c r="H23" i="2"/>
  <c r="J23" i="2" s="1"/>
  <c r="I21" i="2"/>
  <c r="H21" i="2"/>
  <c r="J21" i="2" s="1"/>
  <c r="I15" i="2"/>
  <c r="I33" i="2" s="1"/>
  <c r="H15" i="2"/>
  <c r="O2" i="1"/>
  <c r="N2" i="1"/>
  <c r="D12" i="1"/>
  <c r="K12" i="1"/>
  <c r="J12" i="1"/>
  <c r="I12" i="1"/>
  <c r="F12" i="1"/>
  <c r="E12" i="1"/>
  <c r="C12" i="1"/>
  <c r="H33" i="2" l="1"/>
  <c r="J33" i="2" s="1"/>
  <c r="P2" i="1"/>
</calcChain>
</file>

<file path=xl/sharedStrings.xml><?xml version="1.0" encoding="utf-8"?>
<sst xmlns="http://schemas.openxmlformats.org/spreadsheetml/2006/main" count="99" uniqueCount="56">
  <si>
    <t>Felipe Aravena Alcaino               Representante Legal</t>
  </si>
  <si>
    <t>Carlos Aguilar Olivares                       Contador</t>
  </si>
  <si>
    <t xml:space="preserve">Caja </t>
  </si>
  <si>
    <t xml:space="preserve">Capital </t>
  </si>
  <si>
    <t xml:space="preserve">Honorarios </t>
  </si>
  <si>
    <t xml:space="preserve">Honorarios por pagar </t>
  </si>
  <si>
    <t>Caja</t>
  </si>
  <si>
    <t xml:space="preserve">Matenciones </t>
  </si>
  <si>
    <t xml:space="preserve">Gastos Ayuda Social </t>
  </si>
  <si>
    <t xml:space="preserve">Aportes Percibidos </t>
  </si>
  <si>
    <t xml:space="preserve">Cuentas </t>
  </si>
  <si>
    <t xml:space="preserve">Debe </t>
  </si>
  <si>
    <t>haber</t>
  </si>
  <si>
    <t>Saldo</t>
  </si>
  <si>
    <t xml:space="preserve">Total Aportes Percibidos </t>
  </si>
  <si>
    <t>Total Caja</t>
  </si>
  <si>
    <t xml:space="preserve">Total Capital </t>
  </si>
  <si>
    <t xml:space="preserve">Total Gastos Ayuda Social </t>
  </si>
  <si>
    <t xml:space="preserve">Total Honorarios </t>
  </si>
  <si>
    <t xml:space="preserve">Total Honorarios por pagar </t>
  </si>
  <si>
    <t xml:space="preserve">Total Matenciones </t>
  </si>
  <si>
    <t>Total general</t>
  </si>
  <si>
    <t>Aportes Percibidos</t>
  </si>
  <si>
    <t>Capital</t>
  </si>
  <si>
    <t>Gastos Ayuda Social</t>
  </si>
  <si>
    <t>Honorarios</t>
  </si>
  <si>
    <t>Honorarios por pagar</t>
  </si>
  <si>
    <t>Matenciones</t>
  </si>
  <si>
    <r>
      <rPr>
        <b/>
        <sz val="10.5"/>
        <rFont val="Calibri"/>
        <family val="2"/>
      </rPr>
      <t xml:space="preserve">Fundación Arcángeles Rut: 65.181.086-8
Dirección: Santa Rebeca, La Pintana.
</t>
    </r>
    <r>
      <rPr>
        <b/>
        <u/>
        <sz val="15"/>
        <rFont val="Calibri"/>
        <family val="2"/>
      </rPr>
      <t>Balance Tributario Enero - Diciembre 2025</t>
    </r>
  </si>
  <si>
    <t>N°</t>
  </si>
  <si>
    <t>Cuentas</t>
  </si>
  <si>
    <t>Sumas</t>
  </si>
  <si>
    <t>Saldos</t>
  </si>
  <si>
    <t>Inventario</t>
  </si>
  <si>
    <t>Resultado</t>
  </si>
  <si>
    <t>Debe</t>
  </si>
  <si>
    <t>Haber</t>
  </si>
  <si>
    <t>Deudor</t>
  </si>
  <si>
    <t>Acreedor</t>
  </si>
  <si>
    <t>Activo</t>
  </si>
  <si>
    <t>Pasivo</t>
  </si>
  <si>
    <t>Perdida</t>
  </si>
  <si>
    <t>Ganancia</t>
  </si>
  <si>
    <t>Resultado (Perdida)</t>
  </si>
  <si>
    <t>Totales</t>
  </si>
  <si>
    <t>Balance Tributario Diciembre 2025</t>
  </si>
  <si>
    <t xml:space="preserve">Activo </t>
  </si>
  <si>
    <t>pasivo</t>
  </si>
  <si>
    <t xml:space="preserve">Perdida </t>
  </si>
  <si>
    <t>Contador</t>
  </si>
  <si>
    <t xml:space="preserve">Rep. Legal </t>
  </si>
  <si>
    <t>Fundación Arcángeles</t>
  </si>
  <si>
    <t>Rut: 65.181.086-8</t>
  </si>
  <si>
    <t>Dirección: Santa Rebeca, La Pintana.</t>
  </si>
  <si>
    <t xml:space="preserve">Resultado/Perdida </t>
  </si>
  <si>
    <t>Mantenciones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</si>
</sst>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</font>
    <font>
      <sz val="10"/>
      <color rgb="FF000000"/>
      <name val="Times New Roman"/>
      <charset val="204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Calibri"/>
      <family val="2"/>
    </font>
    <font>
      <b/>
      <sz val="10.5"/>
      <name val="Calibri"/>
      <family val="2"/>
    </font>
    <font>
      <b/>
      <u/>
      <sz val="15"/>
      <name val="Calibri"/>
      <family val="2"/>
    </font>
    <font>
      <sz val="10"/>
      <color rgb="FF000000"/>
      <name val="Calibri"/>
      <family val="2"/>
    </font>
    <font>
      <sz val="10.5"/>
      <name val="Calibri"/>
      <family val="2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6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91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top" shrinkToFit="1"/>
    </xf>
    <xf numFmtId="41" fontId="0" fillId="0" borderId="0" xfId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1" fontId="5" fillId="0" borderId="0" xfId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1" fontId="7" fillId="0" borderId="0" xfId="1" applyFont="1" applyAlignment="1">
      <alignment horizontal="left" vertical="top"/>
    </xf>
    <xf numFmtId="41" fontId="7" fillId="0" borderId="0" xfId="0" applyNumberFormat="1" applyFont="1" applyAlignment="1">
      <alignment horizontal="left" vertical="top"/>
    </xf>
    <xf numFmtId="41" fontId="2" fillId="0" borderId="1" xfId="1" applyFont="1" applyBorder="1" applyAlignment="1">
      <alignment horizontal="right" vertical="top" shrinkToFit="1"/>
    </xf>
    <xf numFmtId="41" fontId="2" fillId="0" borderId="1" xfId="1" applyFont="1" applyBorder="1" applyAlignment="1">
      <alignment horizontal="left" vertical="top" indent="1" shrinkToFit="1"/>
    </xf>
    <xf numFmtId="41" fontId="2" fillId="0" borderId="4" xfId="1" applyFont="1" applyBorder="1" applyAlignment="1">
      <alignment horizontal="left" vertical="top" indent="1" shrinkToFit="1"/>
    </xf>
    <xf numFmtId="41" fontId="2" fillId="0" borderId="4" xfId="1" applyFont="1" applyBorder="1" applyAlignment="1">
      <alignment horizontal="left" vertical="top" indent="1" shrinkToFit="1"/>
    </xf>
    <xf numFmtId="41" fontId="2" fillId="0" borderId="6" xfId="1" applyFont="1" applyBorder="1" applyAlignment="1">
      <alignment horizontal="left" vertical="top" indent="1" shrinkToFi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41" fontId="11" fillId="0" borderId="0" xfId="1" applyFont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41" fontId="9" fillId="2" borderId="4" xfId="1" applyFont="1" applyFill="1" applyBorder="1" applyAlignment="1">
      <alignment horizontal="center" vertical="top" wrapText="1"/>
    </xf>
    <xf numFmtId="41" fontId="9" fillId="2" borderId="5" xfId="1" applyFont="1" applyFill="1" applyBorder="1" applyAlignment="1">
      <alignment horizontal="center" vertical="top" wrapText="1"/>
    </xf>
    <xf numFmtId="41" fontId="9" fillId="2" borderId="6" xfId="1" applyFont="1" applyFill="1" applyBorder="1" applyAlignment="1">
      <alignment horizontal="center" vertical="top" wrapText="1"/>
    </xf>
    <xf numFmtId="41" fontId="9" fillId="2" borderId="4" xfId="1" applyFont="1" applyFill="1" applyBorder="1" applyAlignment="1">
      <alignment horizontal="left" vertical="top" wrapText="1" indent="5"/>
    </xf>
    <xf numFmtId="41" fontId="9" fillId="2" borderId="5" xfId="1" applyFont="1" applyFill="1" applyBorder="1" applyAlignment="1">
      <alignment horizontal="left" vertical="top" wrapText="1" indent="5"/>
    </xf>
    <xf numFmtId="41" fontId="9" fillId="2" borderId="6" xfId="1" applyFont="1" applyFill="1" applyBorder="1" applyAlignment="1">
      <alignment horizontal="left" vertical="top" wrapText="1" indent="5"/>
    </xf>
    <xf numFmtId="41" fontId="9" fillId="2" borderId="4" xfId="1" applyFont="1" applyFill="1" applyBorder="1" applyAlignment="1">
      <alignment horizontal="left" vertical="top" wrapText="1" indent="4"/>
    </xf>
    <xf numFmtId="41" fontId="9" fillId="2" borderId="6" xfId="1" applyFont="1" applyFill="1" applyBorder="1" applyAlignment="1">
      <alignment horizontal="left" vertical="top" wrapText="1" indent="4"/>
    </xf>
    <xf numFmtId="0" fontId="11" fillId="0" borderId="0" xfId="0" applyFont="1" applyAlignment="1">
      <alignment horizontal="left" wrapText="1"/>
    </xf>
    <xf numFmtId="41" fontId="11" fillId="0" borderId="0" xfId="0" applyNumberFormat="1" applyFont="1" applyAlignment="1">
      <alignment horizontal="left" vertical="top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41" fontId="9" fillId="2" borderId="1" xfId="1" applyFont="1" applyFill="1" applyBorder="1" applyAlignment="1">
      <alignment horizontal="left" vertical="top" wrapText="1" indent="2"/>
    </xf>
    <xf numFmtId="41" fontId="9" fillId="2" borderId="4" xfId="1" applyFont="1" applyFill="1" applyBorder="1" applyAlignment="1">
      <alignment horizontal="left" vertical="top" wrapText="1" indent="2"/>
    </xf>
    <xf numFmtId="41" fontId="9" fillId="2" borderId="1" xfId="1" applyFont="1" applyFill="1" applyBorder="1" applyAlignment="1">
      <alignment horizontal="left" vertical="top" wrapText="1" indent="1"/>
    </xf>
    <xf numFmtId="41" fontId="9" fillId="2" borderId="4" xfId="1" applyFont="1" applyFill="1" applyBorder="1" applyAlignment="1">
      <alignment horizontal="left" vertical="top" wrapText="1" indent="2"/>
    </xf>
    <xf numFmtId="41" fontId="9" fillId="2" borderId="6" xfId="1" applyFont="1" applyFill="1" applyBorder="1" applyAlignment="1">
      <alignment horizontal="left" vertical="top" wrapText="1" indent="2"/>
    </xf>
    <xf numFmtId="0" fontId="12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horizontal="center" wrapText="1"/>
    </xf>
    <xf numFmtId="41" fontId="9" fillId="0" borderId="0" xfId="1" applyFont="1" applyAlignment="1">
      <alignment wrapText="1"/>
    </xf>
    <xf numFmtId="41" fontId="11" fillId="0" borderId="0" xfId="1" applyFont="1" applyAlignment="1">
      <alignment horizontal="left" vertical="top" wrapText="1"/>
    </xf>
    <xf numFmtId="41" fontId="9" fillId="0" borderId="9" xfId="1" applyFont="1" applyBorder="1" applyAlignment="1">
      <alignment horizontal="center" wrapText="1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41" fontId="4" fillId="3" borderId="11" xfId="3" applyFont="1" applyFill="1" applyBorder="1" applyAlignment="1">
      <alignment horizontal="center"/>
    </xf>
    <xf numFmtId="41" fontId="4" fillId="3" borderId="12" xfId="3" applyFont="1" applyFill="1" applyBorder="1" applyAlignment="1">
      <alignment horizont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41" fontId="4" fillId="3" borderId="15" xfId="3" applyFont="1" applyFill="1" applyBorder="1" applyAlignment="1">
      <alignment horizontal="center"/>
    </xf>
    <xf numFmtId="41" fontId="4" fillId="3" borderId="10" xfId="3" applyFont="1" applyFill="1" applyBorder="1" applyAlignment="1">
      <alignment horizontal="center"/>
    </xf>
    <xf numFmtId="0" fontId="4" fillId="0" borderId="13" xfId="2" applyFont="1" applyBorder="1"/>
    <xf numFmtId="0" fontId="4" fillId="0" borderId="15" xfId="2" applyFont="1" applyBorder="1"/>
    <xf numFmtId="41" fontId="14" fillId="0" borderId="12" xfId="2" applyNumberFormat="1" applyFont="1" applyBorder="1"/>
    <xf numFmtId="0" fontId="4" fillId="0" borderId="14" xfId="2" applyFont="1" applyBorder="1"/>
    <xf numFmtId="0" fontId="4" fillId="0" borderId="21" xfId="2" applyFont="1" applyBorder="1" applyAlignment="1">
      <alignment horizontal="center"/>
    </xf>
    <xf numFmtId="0" fontId="1" fillId="0" borderId="0" xfId="2" applyFont="1"/>
    <xf numFmtId="41" fontId="1" fillId="0" borderId="0" xfId="2" applyNumberFormat="1" applyFont="1"/>
    <xf numFmtId="41" fontId="15" fillId="0" borderId="0" xfId="3" applyFont="1" applyBorder="1"/>
    <xf numFmtId="0" fontId="1" fillId="0" borderId="0" xfId="2" applyFont="1" applyAlignment="1">
      <alignment horizontal="center"/>
    </xf>
    <xf numFmtId="0" fontId="1" fillId="0" borderId="16" xfId="2" applyFont="1" applyBorder="1" applyAlignment="1">
      <alignment horizontal="center"/>
    </xf>
    <xf numFmtId="0" fontId="1" fillId="0" borderId="17" xfId="2" applyFont="1" applyBorder="1"/>
    <xf numFmtId="0" fontId="1" fillId="0" borderId="18" xfId="2" applyFont="1" applyBorder="1" applyAlignment="1">
      <alignment horizontal="center"/>
    </xf>
    <xf numFmtId="0" fontId="1" fillId="0" borderId="19" xfId="2" applyFont="1" applyBorder="1"/>
    <xf numFmtId="3" fontId="1" fillId="0" borderId="20" xfId="2" applyNumberFormat="1" applyFont="1" applyBorder="1"/>
    <xf numFmtId="3" fontId="1" fillId="0" borderId="18" xfId="2" applyNumberFormat="1" applyFont="1" applyBorder="1"/>
    <xf numFmtId="0" fontId="1" fillId="0" borderId="22" xfId="2" applyFont="1" applyBorder="1" applyAlignment="1">
      <alignment horizontal="center"/>
    </xf>
    <xf numFmtId="0" fontId="1" fillId="0" borderId="23" xfId="2" applyFont="1" applyBorder="1"/>
    <xf numFmtId="41" fontId="1" fillId="0" borderId="25" xfId="2" applyNumberFormat="1" applyFont="1" applyBorder="1"/>
    <xf numFmtId="41" fontId="1" fillId="0" borderId="14" xfId="2" applyNumberFormat="1" applyFont="1" applyBorder="1"/>
    <xf numFmtId="41" fontId="1" fillId="0" borderId="26" xfId="2" applyNumberFormat="1" applyFont="1" applyBorder="1"/>
    <xf numFmtId="41" fontId="1" fillId="0" borderId="27" xfId="2" applyNumberFormat="1" applyFont="1" applyBorder="1"/>
    <xf numFmtId="0" fontId="1" fillId="0" borderId="28" xfId="2" applyFont="1" applyBorder="1"/>
    <xf numFmtId="0" fontId="1" fillId="0" borderId="11" xfId="2" applyFont="1" applyBorder="1"/>
    <xf numFmtId="41" fontId="15" fillId="0" borderId="11" xfId="3" applyFont="1" applyBorder="1"/>
    <xf numFmtId="41" fontId="15" fillId="0" borderId="15" xfId="3" applyFont="1" applyBorder="1"/>
    <xf numFmtId="41" fontId="1" fillId="0" borderId="29" xfId="2" applyNumberFormat="1" applyFont="1" applyBorder="1"/>
    <xf numFmtId="3" fontId="1" fillId="0" borderId="30" xfId="2" applyNumberFormat="1" applyFont="1" applyBorder="1"/>
    <xf numFmtId="3" fontId="1" fillId="0" borderId="10" xfId="2" applyNumberFormat="1" applyFont="1" applyBorder="1"/>
    <xf numFmtId="3" fontId="1" fillId="0" borderId="24" xfId="2" applyNumberFormat="1" applyFont="1" applyBorder="1"/>
    <xf numFmtId="3" fontId="1" fillId="0" borderId="31" xfId="2" applyNumberFormat="1" applyFont="1" applyBorder="1"/>
    <xf numFmtId="3" fontId="1" fillId="0" borderId="22" xfId="2" applyNumberFormat="1" applyFont="1" applyBorder="1"/>
    <xf numFmtId="3" fontId="1" fillId="0" borderId="19" xfId="2" applyNumberFormat="1" applyFont="1" applyBorder="1"/>
    <xf numFmtId="3" fontId="1" fillId="0" borderId="23" xfId="2" applyNumberFormat="1" applyFont="1" applyBorder="1"/>
    <xf numFmtId="41" fontId="1" fillId="0" borderId="12" xfId="2" applyNumberFormat="1" applyFont="1" applyBorder="1"/>
  </cellXfs>
  <cellStyles count="4">
    <cellStyle name="Millares [0]" xfId="1" builtinId="6"/>
    <cellStyle name="Millares [0] 2" xfId="3" xr:uid="{585C58C8-A3DE-40CC-8C50-BD6CBCCAC330}"/>
    <cellStyle name="Normal" xfId="0" builtinId="0"/>
    <cellStyle name="Normal 2" xfId="2" xr:uid="{D765446C-9091-45A8-97BF-A204B706D6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457212</xdr:colOff>
      <xdr:row>12</xdr:row>
      <xdr:rowOff>866137</xdr:rowOff>
    </xdr:from>
    <xdr:ext cx="1496060" cy="1016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812" y="4066537"/>
          <a:ext cx="1496060" cy="10160"/>
        </a:xfrm>
        <a:custGeom>
          <a:avLst/>
          <a:gdLst/>
          <a:ahLst/>
          <a:cxnLst/>
          <a:rect l="0" t="0" r="0" b="0"/>
          <a:pathLst>
            <a:path w="1496060" h="10160">
              <a:moveTo>
                <a:pt x="1496057" y="0"/>
              </a:moveTo>
              <a:lnTo>
                <a:pt x="0" y="0"/>
              </a:lnTo>
              <a:lnTo>
                <a:pt x="0" y="10153"/>
              </a:lnTo>
              <a:lnTo>
                <a:pt x="1496057" y="10153"/>
              </a:lnTo>
              <a:lnTo>
                <a:pt x="1496057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7</xdr:col>
      <xdr:colOff>401319</xdr:colOff>
      <xdr:row>12</xdr:row>
      <xdr:rowOff>830577</xdr:rowOff>
    </xdr:from>
    <xdr:ext cx="1526540" cy="1016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26759" y="4030977"/>
          <a:ext cx="1526540" cy="10160"/>
        </a:xfrm>
        <a:custGeom>
          <a:avLst/>
          <a:gdLst/>
          <a:ahLst/>
          <a:cxnLst/>
          <a:rect l="0" t="0" r="0" b="0"/>
          <a:pathLst>
            <a:path w="1526540" h="10160">
              <a:moveTo>
                <a:pt x="1526537" y="0"/>
              </a:moveTo>
              <a:lnTo>
                <a:pt x="0" y="0"/>
              </a:lnTo>
              <a:lnTo>
                <a:pt x="0" y="10153"/>
              </a:lnTo>
              <a:lnTo>
                <a:pt x="1526537" y="10153"/>
              </a:lnTo>
              <a:lnTo>
                <a:pt x="1526537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9D5E-21A0-4705-AF01-33CC4D41A8F3}">
  <dimension ref="G13:J33"/>
  <sheetViews>
    <sheetView workbookViewId="0">
      <selection activeCell="G15" sqref="G15:I33"/>
    </sheetView>
  </sheetViews>
  <sheetFormatPr baseColWidth="10" defaultRowHeight="12.75" outlineLevelRow="2" x14ac:dyDescent="0.2"/>
  <cols>
    <col min="7" max="7" width="26.83203125" bestFit="1" customWidth="1"/>
    <col min="8" max="9" width="12" style="2"/>
  </cols>
  <sheetData>
    <row r="13" spans="7:10" x14ac:dyDescent="0.2">
      <c r="G13" s="3" t="s">
        <v>10</v>
      </c>
      <c r="H13" s="4" t="s">
        <v>11</v>
      </c>
      <c r="I13" s="4" t="s">
        <v>12</v>
      </c>
      <c r="J13" s="3" t="s">
        <v>13</v>
      </c>
    </row>
    <row r="14" spans="7:10" outlineLevel="2" x14ac:dyDescent="0.2">
      <c r="G14" t="s">
        <v>9</v>
      </c>
      <c r="I14" s="2">
        <v>426999</v>
      </c>
    </row>
    <row r="15" spans="7:10" outlineLevel="1" x14ac:dyDescent="0.2">
      <c r="G15" s="5" t="s">
        <v>14</v>
      </c>
      <c r="H15" s="6">
        <f>SUBTOTAL(9,H14:H14)</f>
        <v>0</v>
      </c>
      <c r="I15" s="6">
        <f>SUBTOTAL(9,I14:I14)</f>
        <v>426999</v>
      </c>
      <c r="J15" s="7">
        <f>+H15-I15</f>
        <v>-426999</v>
      </c>
    </row>
    <row r="16" spans="7:10" outlineLevel="2" x14ac:dyDescent="0.2">
      <c r="G16" t="s">
        <v>6</v>
      </c>
      <c r="I16" s="2">
        <v>106126</v>
      </c>
    </row>
    <row r="17" spans="7:10" outlineLevel="2" x14ac:dyDescent="0.2">
      <c r="G17" t="s">
        <v>6</v>
      </c>
      <c r="I17" s="2">
        <v>147330</v>
      </c>
    </row>
    <row r="18" spans="7:10" outlineLevel="2" x14ac:dyDescent="0.2">
      <c r="G18" t="s">
        <v>6</v>
      </c>
      <c r="I18" s="2">
        <v>181633</v>
      </c>
    </row>
    <row r="19" spans="7:10" outlineLevel="2" x14ac:dyDescent="0.2">
      <c r="G19" t="s">
        <v>2</v>
      </c>
      <c r="H19" s="2">
        <v>100000</v>
      </c>
    </row>
    <row r="20" spans="7:10" outlineLevel="2" x14ac:dyDescent="0.2">
      <c r="G20" t="s">
        <v>2</v>
      </c>
      <c r="H20" s="2">
        <v>426999</v>
      </c>
    </row>
    <row r="21" spans="7:10" outlineLevel="1" x14ac:dyDescent="0.2">
      <c r="G21" s="5" t="s">
        <v>15</v>
      </c>
      <c r="H21" s="6">
        <f>SUBTOTAL(9,H16:H20)</f>
        <v>526999</v>
      </c>
      <c r="I21" s="6">
        <f>SUBTOTAL(9,I16:I20)</f>
        <v>435089</v>
      </c>
      <c r="J21" s="7">
        <f>+H21-I21</f>
        <v>91910</v>
      </c>
    </row>
    <row r="22" spans="7:10" outlineLevel="2" x14ac:dyDescent="0.2">
      <c r="G22" t="s">
        <v>3</v>
      </c>
      <c r="I22" s="2">
        <v>100000</v>
      </c>
    </row>
    <row r="23" spans="7:10" outlineLevel="1" x14ac:dyDescent="0.2">
      <c r="G23" s="5" t="s">
        <v>16</v>
      </c>
      <c r="H23" s="6">
        <f>SUBTOTAL(9,H22:H22)</f>
        <v>0</v>
      </c>
      <c r="I23" s="6">
        <f>SUBTOTAL(9,I22:I22)</f>
        <v>100000</v>
      </c>
      <c r="J23" s="7">
        <f>+H23-I23</f>
        <v>-100000</v>
      </c>
    </row>
    <row r="24" spans="7:10" outlineLevel="2" x14ac:dyDescent="0.2">
      <c r="G24" t="s">
        <v>8</v>
      </c>
      <c r="H24" s="2">
        <v>181633</v>
      </c>
    </row>
    <row r="25" spans="7:10" outlineLevel="1" x14ac:dyDescent="0.2">
      <c r="G25" s="5" t="s">
        <v>17</v>
      </c>
      <c r="H25" s="6">
        <f>SUBTOTAL(9,H24:H24)</f>
        <v>181633</v>
      </c>
      <c r="I25" s="6">
        <f>SUBTOTAL(9,I24:I24)</f>
        <v>0</v>
      </c>
      <c r="J25" s="7">
        <f>+H25-I25</f>
        <v>181633</v>
      </c>
    </row>
    <row r="26" spans="7:10" outlineLevel="2" x14ac:dyDescent="0.2">
      <c r="G26" t="s">
        <v>4</v>
      </c>
      <c r="H26" s="2">
        <v>106126</v>
      </c>
    </row>
    <row r="27" spans="7:10" outlineLevel="1" x14ac:dyDescent="0.2">
      <c r="G27" s="5" t="s">
        <v>18</v>
      </c>
      <c r="H27" s="6">
        <f>SUBTOTAL(9,H26:H26)</f>
        <v>106126</v>
      </c>
      <c r="I27" s="6">
        <f>SUBTOTAL(9,I26:I26)</f>
        <v>0</v>
      </c>
      <c r="J27" s="7">
        <f>+H27-I27</f>
        <v>106126</v>
      </c>
    </row>
    <row r="28" spans="7:10" outlineLevel="2" x14ac:dyDescent="0.2">
      <c r="G28" t="s">
        <v>5</v>
      </c>
      <c r="I28" s="2">
        <v>106126</v>
      </c>
    </row>
    <row r="29" spans="7:10" outlineLevel="2" x14ac:dyDescent="0.2">
      <c r="G29" t="s">
        <v>5</v>
      </c>
      <c r="H29" s="2">
        <v>106126</v>
      </c>
    </row>
    <row r="30" spans="7:10" outlineLevel="1" x14ac:dyDescent="0.2">
      <c r="G30" s="5" t="s">
        <v>19</v>
      </c>
      <c r="H30" s="6">
        <f>SUBTOTAL(9,H28:H29)</f>
        <v>106126</v>
      </c>
      <c r="I30" s="6">
        <f>SUBTOTAL(9,I28:I29)</f>
        <v>106126</v>
      </c>
      <c r="J30" s="7">
        <f>+H30-I30</f>
        <v>0</v>
      </c>
    </row>
    <row r="31" spans="7:10" outlineLevel="2" x14ac:dyDescent="0.2">
      <c r="G31" t="s">
        <v>7</v>
      </c>
      <c r="H31" s="2">
        <v>147330</v>
      </c>
    </row>
    <row r="32" spans="7:10" outlineLevel="1" x14ac:dyDescent="0.2">
      <c r="G32" s="5" t="s">
        <v>20</v>
      </c>
      <c r="H32" s="6">
        <f>SUBTOTAL(9,H31:H31)</f>
        <v>147330</v>
      </c>
      <c r="I32" s="6">
        <f>SUBTOTAL(9,I31:I31)</f>
        <v>0</v>
      </c>
      <c r="J32" s="7">
        <f t="shared" ref="J32:J33" si="0">+H32-I32</f>
        <v>147330</v>
      </c>
    </row>
    <row r="33" spans="7:10" x14ac:dyDescent="0.2">
      <c r="G33" s="5" t="s">
        <v>21</v>
      </c>
      <c r="H33" s="6">
        <f>SUBTOTAL(9,H14:H31)</f>
        <v>1068214</v>
      </c>
      <c r="I33" s="6">
        <f>SUBTOTAL(9,I14:I31)</f>
        <v>1068214</v>
      </c>
      <c r="J33" s="7">
        <f t="shared" si="0"/>
        <v>0</v>
      </c>
    </row>
  </sheetData>
  <autoFilter ref="G13:J32" xr:uid="{75879D5E-21A0-4705-AF01-33CC4D41A8F3}"/>
  <sortState xmlns:xlrd2="http://schemas.microsoft.com/office/spreadsheetml/2017/richdata2" ref="G14:I38">
    <sortCondition ref="G14:G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55F4-3B72-4325-9ACC-09384531025C}">
  <dimension ref="E5:G11"/>
  <sheetViews>
    <sheetView workbookViewId="0">
      <selection activeCell="E5" sqref="E5:G11"/>
    </sheetView>
  </sheetViews>
  <sheetFormatPr baseColWidth="10" defaultRowHeight="12.75" x14ac:dyDescent="0.2"/>
  <cols>
    <col min="4" max="4" width="2.1640625" bestFit="1" customWidth="1"/>
    <col min="5" max="5" width="26.1640625" customWidth="1"/>
    <col min="6" max="7" width="10.1640625" style="2" bestFit="1" customWidth="1"/>
  </cols>
  <sheetData>
    <row r="5" spans="5:7" x14ac:dyDescent="0.2">
      <c r="E5" t="s">
        <v>6</v>
      </c>
      <c r="F5" s="2">
        <v>526999</v>
      </c>
      <c r="G5" s="2">
        <v>435089</v>
      </c>
    </row>
    <row r="6" spans="5:7" x14ac:dyDescent="0.2">
      <c r="E6" t="s">
        <v>26</v>
      </c>
      <c r="F6" s="2">
        <v>106126</v>
      </c>
      <c r="G6" s="2">
        <v>106126</v>
      </c>
    </row>
    <row r="7" spans="5:7" x14ac:dyDescent="0.2">
      <c r="E7" t="s">
        <v>23</v>
      </c>
      <c r="F7" s="2">
        <v>0</v>
      </c>
      <c r="G7" s="2">
        <v>100000</v>
      </c>
    </row>
    <row r="8" spans="5:7" x14ac:dyDescent="0.2">
      <c r="E8" t="s">
        <v>24</v>
      </c>
      <c r="F8" s="2">
        <v>181633</v>
      </c>
      <c r="G8" s="2">
        <v>0</v>
      </c>
    </row>
    <row r="9" spans="5:7" x14ac:dyDescent="0.2">
      <c r="E9" t="s">
        <v>25</v>
      </c>
      <c r="F9" s="2">
        <v>106126</v>
      </c>
      <c r="G9" s="2">
        <v>0</v>
      </c>
    </row>
    <row r="10" spans="5:7" x14ac:dyDescent="0.2">
      <c r="E10" t="s">
        <v>27</v>
      </c>
      <c r="F10" s="2">
        <v>147330</v>
      </c>
      <c r="G10" s="2">
        <v>0</v>
      </c>
    </row>
    <row r="11" spans="5:7" x14ac:dyDescent="0.2">
      <c r="E11" t="s">
        <v>22</v>
      </c>
      <c r="F11" s="2">
        <v>0</v>
      </c>
      <c r="G11" s="2">
        <v>426999</v>
      </c>
    </row>
  </sheetData>
  <sortState xmlns:xlrd2="http://schemas.microsoft.com/office/spreadsheetml/2017/richdata2" ref="D6:G7">
    <sortCondition ref="D6:D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workbookViewId="0">
      <selection activeCell="B13" sqref="B13:C13"/>
    </sheetView>
  </sheetViews>
  <sheetFormatPr baseColWidth="10" defaultColWidth="8.83203125" defaultRowHeight="12.75" x14ac:dyDescent="0.2"/>
  <cols>
    <col min="1" max="1" width="3.33203125" style="15" customWidth="1"/>
    <col min="2" max="2" width="21.33203125" style="15" customWidth="1"/>
    <col min="3" max="3" width="12.6640625" style="16" customWidth="1"/>
    <col min="4" max="4" width="11.5" style="16" customWidth="1"/>
    <col min="5" max="6" width="14" style="16" customWidth="1"/>
    <col min="7" max="7" width="2.1640625" style="16" customWidth="1"/>
    <col min="8" max="8" width="11.5" style="16" customWidth="1"/>
    <col min="9" max="9" width="9.1640625" style="16" customWidth="1"/>
    <col min="10" max="10" width="11" style="16" customWidth="1"/>
    <col min="11" max="11" width="11.5" style="16" customWidth="1"/>
    <col min="12" max="12" width="22" style="15" customWidth="1"/>
    <col min="13" max="13" width="20.83203125" style="15" bestFit="1" customWidth="1"/>
    <col min="14" max="15" width="11.33203125" style="16" bestFit="1" customWidth="1"/>
    <col min="16" max="16" width="3" style="15" bestFit="1" customWidth="1"/>
    <col min="17" max="21" width="21" style="15" customWidth="1"/>
    <col min="22" max="16384" width="8.83203125" style="15"/>
  </cols>
  <sheetData>
    <row r="1" spans="1:16" ht="80.45" customHeight="1" x14ac:dyDescent="0.2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ht="15.75" customHeight="1" x14ac:dyDescent="0.2">
      <c r="A2" s="17" t="s">
        <v>29</v>
      </c>
      <c r="B2" s="18" t="s">
        <v>30</v>
      </c>
      <c r="C2" s="19" t="s">
        <v>31</v>
      </c>
      <c r="D2" s="20"/>
      <c r="E2" s="19" t="s">
        <v>32</v>
      </c>
      <c r="F2" s="21"/>
      <c r="G2" s="22" t="s">
        <v>33</v>
      </c>
      <c r="H2" s="23"/>
      <c r="I2" s="24"/>
      <c r="J2" s="25" t="s">
        <v>34</v>
      </c>
      <c r="K2" s="26"/>
      <c r="L2" s="27"/>
      <c r="N2" s="16">
        <f>SUM(N5:N570)</f>
        <v>1068214</v>
      </c>
      <c r="O2" s="16">
        <f>SUM(O5:O570)</f>
        <v>1068214</v>
      </c>
      <c r="P2" s="28">
        <f>+N2-O2</f>
        <v>0</v>
      </c>
    </row>
    <row r="3" spans="1:16" ht="15.75" customHeight="1" x14ac:dyDescent="0.2">
      <c r="A3" s="29"/>
      <c r="B3" s="30"/>
      <c r="C3" s="31" t="s">
        <v>35</v>
      </c>
      <c r="D3" s="32" t="s">
        <v>36</v>
      </c>
      <c r="E3" s="33" t="s">
        <v>37</v>
      </c>
      <c r="F3" s="33" t="s">
        <v>38</v>
      </c>
      <c r="G3" s="34" t="s">
        <v>39</v>
      </c>
      <c r="H3" s="35"/>
      <c r="I3" s="31" t="s">
        <v>40</v>
      </c>
      <c r="J3" s="33" t="s">
        <v>41</v>
      </c>
      <c r="K3" s="33" t="s">
        <v>42</v>
      </c>
      <c r="L3" s="27"/>
    </row>
    <row r="4" spans="1:16" ht="15.75" customHeight="1" x14ac:dyDescent="0.2">
      <c r="A4" s="1">
        <v>1</v>
      </c>
      <c r="B4" s="36" t="s">
        <v>6</v>
      </c>
      <c r="C4" s="8">
        <v>526999</v>
      </c>
      <c r="D4" s="8">
        <v>435089</v>
      </c>
      <c r="E4" s="8"/>
      <c r="F4" s="8"/>
      <c r="G4" s="8"/>
      <c r="H4" s="8"/>
      <c r="I4" s="8"/>
      <c r="J4" s="8"/>
      <c r="K4" s="8"/>
      <c r="L4" s="27"/>
    </row>
    <row r="5" spans="1:16" ht="15.75" customHeight="1" x14ac:dyDescent="0.2">
      <c r="A5" s="1">
        <v>2</v>
      </c>
      <c r="B5" s="36" t="s">
        <v>26</v>
      </c>
      <c r="C5" s="8">
        <v>106126</v>
      </c>
      <c r="D5" s="8">
        <v>106126</v>
      </c>
      <c r="E5" s="8"/>
      <c r="F5" s="8"/>
      <c r="G5" s="8"/>
      <c r="H5" s="8"/>
      <c r="I5" s="8"/>
      <c r="J5" s="8"/>
      <c r="K5" s="8"/>
      <c r="L5" s="27"/>
      <c r="M5" s="15" t="s">
        <v>2</v>
      </c>
      <c r="N5" s="16">
        <v>100000</v>
      </c>
    </row>
    <row r="6" spans="1:16" ht="15.75" customHeight="1" x14ac:dyDescent="0.2">
      <c r="A6" s="1">
        <v>3</v>
      </c>
      <c r="B6" s="36" t="s">
        <v>23</v>
      </c>
      <c r="C6" s="8">
        <v>0</v>
      </c>
      <c r="D6" s="8">
        <v>100000</v>
      </c>
      <c r="E6" s="8"/>
      <c r="F6" s="8"/>
      <c r="G6" s="8"/>
      <c r="H6" s="8"/>
      <c r="I6" s="8"/>
      <c r="J6" s="8"/>
      <c r="K6" s="8"/>
      <c r="L6" s="27"/>
      <c r="M6" s="15" t="s">
        <v>3</v>
      </c>
      <c r="O6" s="16">
        <v>100000</v>
      </c>
    </row>
    <row r="7" spans="1:16" ht="15.75" customHeight="1" x14ac:dyDescent="0.2">
      <c r="A7" s="1">
        <v>4</v>
      </c>
      <c r="B7" s="36" t="s">
        <v>24</v>
      </c>
      <c r="C7" s="8">
        <v>181633</v>
      </c>
      <c r="D7" s="8">
        <v>0</v>
      </c>
      <c r="E7" s="8"/>
      <c r="F7" s="8"/>
      <c r="G7" s="8"/>
      <c r="H7" s="8"/>
      <c r="I7" s="8"/>
      <c r="J7" s="8"/>
      <c r="K7" s="8"/>
      <c r="L7" s="27"/>
    </row>
    <row r="8" spans="1:16" ht="15.75" customHeight="1" x14ac:dyDescent="0.2">
      <c r="A8" s="1">
        <v>5</v>
      </c>
      <c r="B8" s="36" t="s">
        <v>25</v>
      </c>
      <c r="C8" s="8">
        <v>106126</v>
      </c>
      <c r="D8" s="8">
        <v>0</v>
      </c>
      <c r="E8" s="8"/>
      <c r="F8" s="8"/>
      <c r="G8" s="8"/>
      <c r="H8" s="8"/>
      <c r="I8" s="8"/>
      <c r="J8" s="8"/>
      <c r="K8" s="8"/>
      <c r="L8" s="27"/>
      <c r="M8" s="15" t="s">
        <v>4</v>
      </c>
      <c r="N8" s="16">
        <v>106126</v>
      </c>
    </row>
    <row r="9" spans="1:16" ht="15.75" customHeight="1" x14ac:dyDescent="0.2">
      <c r="A9" s="1">
        <v>6</v>
      </c>
      <c r="B9" s="36" t="s">
        <v>27</v>
      </c>
      <c r="C9" s="8">
        <v>147330</v>
      </c>
      <c r="D9" s="8">
        <v>0</v>
      </c>
      <c r="E9" s="8"/>
      <c r="F9" s="8"/>
      <c r="G9" s="8"/>
      <c r="H9" s="8"/>
      <c r="I9" s="8"/>
      <c r="J9" s="8"/>
      <c r="K9" s="8"/>
      <c r="L9" s="27"/>
      <c r="M9" s="15" t="s">
        <v>5</v>
      </c>
      <c r="O9" s="16">
        <v>106126</v>
      </c>
    </row>
    <row r="10" spans="1:16" ht="15.75" customHeight="1" x14ac:dyDescent="0.2">
      <c r="A10" s="37"/>
      <c r="B10" s="38" t="s">
        <v>22</v>
      </c>
      <c r="C10" s="8">
        <v>0</v>
      </c>
      <c r="D10" s="8">
        <v>426999</v>
      </c>
      <c r="E10" s="8"/>
      <c r="F10" s="8"/>
      <c r="G10" s="8"/>
      <c r="H10" s="8"/>
      <c r="I10" s="8"/>
      <c r="J10" s="8"/>
      <c r="K10" s="8"/>
      <c r="L10" s="27"/>
    </row>
    <row r="11" spans="1:16" ht="15.75" customHeight="1" x14ac:dyDescent="0.2">
      <c r="A11" s="39"/>
      <c r="B11" s="38" t="s">
        <v>43</v>
      </c>
      <c r="C11" s="8"/>
      <c r="D11" s="8"/>
      <c r="E11" s="8"/>
      <c r="F11" s="8"/>
      <c r="G11" s="8">
        <v>0</v>
      </c>
      <c r="H11" s="8"/>
      <c r="I11" s="8"/>
      <c r="J11" s="8"/>
      <c r="K11" s="8">
        <v>0</v>
      </c>
      <c r="L11" s="27"/>
      <c r="M11" s="15" t="s">
        <v>5</v>
      </c>
      <c r="N11" s="16">
        <v>106126</v>
      </c>
    </row>
    <row r="12" spans="1:16" ht="15.75" customHeight="1" x14ac:dyDescent="0.2">
      <c r="A12" s="39"/>
      <c r="B12" s="38" t="s">
        <v>44</v>
      </c>
      <c r="C12" s="8">
        <f>SUM(C10:C11)</f>
        <v>0</v>
      </c>
      <c r="D12" s="10">
        <f>SUM(D10:D11)</f>
        <v>426999</v>
      </c>
      <c r="E12" s="8">
        <f>SUM(E10:E11)</f>
        <v>0</v>
      </c>
      <c r="F12" s="8">
        <f>SUM(F10:F11)</f>
        <v>0</v>
      </c>
      <c r="G12" s="11">
        <f>SUM(G10:G11)</f>
        <v>0</v>
      </c>
      <c r="H12" s="12"/>
      <c r="I12" s="9">
        <f>SUM(I10:I11)</f>
        <v>0</v>
      </c>
      <c r="J12" s="9">
        <f>SUM(J10:J11)</f>
        <v>0</v>
      </c>
      <c r="K12" s="9">
        <f>SUM(K10:K11)</f>
        <v>0</v>
      </c>
      <c r="L12" s="27"/>
      <c r="M12" s="15" t="s">
        <v>6</v>
      </c>
      <c r="O12" s="16">
        <v>106126</v>
      </c>
    </row>
    <row r="13" spans="1:16" ht="14.25" x14ac:dyDescent="0.25">
      <c r="A13" s="40"/>
      <c r="B13" s="41" t="s">
        <v>0</v>
      </c>
      <c r="C13" s="41"/>
      <c r="D13" s="42"/>
      <c r="E13" s="43"/>
      <c r="F13" s="43"/>
      <c r="G13" s="43"/>
      <c r="H13" s="44" t="s">
        <v>1</v>
      </c>
      <c r="I13" s="44"/>
      <c r="J13" s="44"/>
      <c r="K13" s="42"/>
      <c r="L13" s="40"/>
    </row>
    <row r="14" spans="1:16" x14ac:dyDescent="0.2">
      <c r="M14" s="15" t="s">
        <v>7</v>
      </c>
      <c r="N14" s="16">
        <v>147330</v>
      </c>
    </row>
    <row r="15" spans="1:16" x14ac:dyDescent="0.2">
      <c r="M15" s="15" t="s">
        <v>6</v>
      </c>
      <c r="O15" s="16">
        <v>147330</v>
      </c>
    </row>
    <row r="17" spans="13:15" x14ac:dyDescent="0.2">
      <c r="M17" s="15" t="s">
        <v>8</v>
      </c>
      <c r="N17" s="16">
        <v>181633</v>
      </c>
    </row>
    <row r="18" spans="13:15" x14ac:dyDescent="0.2">
      <c r="M18" s="15" t="s">
        <v>6</v>
      </c>
      <c r="O18" s="16">
        <v>181633</v>
      </c>
    </row>
    <row r="20" spans="13:15" x14ac:dyDescent="0.2">
      <c r="M20" s="15" t="s">
        <v>2</v>
      </c>
      <c r="N20" s="16">
        <v>426999</v>
      </c>
    </row>
    <row r="21" spans="13:15" x14ac:dyDescent="0.2">
      <c r="M21" s="15" t="s">
        <v>9</v>
      </c>
      <c r="O21" s="16">
        <v>426999</v>
      </c>
    </row>
  </sheetData>
  <mergeCells count="12">
    <mergeCell ref="A1:L1"/>
    <mergeCell ref="A2:A3"/>
    <mergeCell ref="B2:B3"/>
    <mergeCell ref="C2:D2"/>
    <mergeCell ref="E2:F2"/>
    <mergeCell ref="G2:I2"/>
    <mergeCell ref="J2:K2"/>
    <mergeCell ref="G3:H3"/>
    <mergeCell ref="A10:A12"/>
    <mergeCell ref="B13:C13"/>
    <mergeCell ref="H13:J13"/>
    <mergeCell ref="G12:H12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188A-9D59-47CA-B700-3952A5A55643}">
  <sheetPr>
    <tabColor rgb="FFFFC000"/>
  </sheetPr>
  <dimension ref="B3:K34"/>
  <sheetViews>
    <sheetView tabSelected="1" workbookViewId="0">
      <selection activeCell="P22" sqref="P22"/>
    </sheetView>
  </sheetViews>
  <sheetFormatPr baseColWidth="10" defaultRowHeight="15" x14ac:dyDescent="0.25"/>
  <cols>
    <col min="1" max="1" width="2.5" style="62" customWidth="1"/>
    <col min="2" max="2" width="3.6640625" style="62" bestFit="1" customWidth="1"/>
    <col min="3" max="3" width="26" style="62" bestFit="1" customWidth="1"/>
    <col min="4" max="11" width="13.33203125" style="62" customWidth="1"/>
    <col min="12" max="16384" width="12" style="62"/>
  </cols>
  <sheetData>
    <row r="3" spans="2:11" x14ac:dyDescent="0.25">
      <c r="J3" s="63"/>
    </row>
    <row r="4" spans="2:11" x14ac:dyDescent="0.25">
      <c r="B4" s="45" t="s">
        <v>51</v>
      </c>
      <c r="C4" s="45"/>
      <c r="D4" s="45"/>
      <c r="E4" s="45"/>
      <c r="F4" s="64"/>
      <c r="G4" s="64"/>
    </row>
    <row r="5" spans="2:11" x14ac:dyDescent="0.25">
      <c r="B5" s="46" t="s">
        <v>52</v>
      </c>
      <c r="C5" s="46"/>
      <c r="D5" s="46"/>
      <c r="F5" s="64"/>
      <c r="G5" s="64"/>
    </row>
    <row r="6" spans="2:11" x14ac:dyDescent="0.25">
      <c r="B6" s="46" t="s">
        <v>53</v>
      </c>
      <c r="C6" s="46"/>
      <c r="D6" s="46"/>
      <c r="E6" s="46"/>
      <c r="F6" s="46"/>
      <c r="G6" s="64"/>
      <c r="H6" s="64"/>
    </row>
    <row r="7" spans="2:11" x14ac:dyDescent="0.25">
      <c r="G7" s="64"/>
      <c r="H7" s="64"/>
    </row>
    <row r="8" spans="2:11" x14ac:dyDescent="0.25">
      <c r="G8" s="64"/>
      <c r="H8" s="64"/>
    </row>
    <row r="9" spans="2:11" x14ac:dyDescent="0.25">
      <c r="G9" s="64"/>
      <c r="H9" s="64"/>
    </row>
    <row r="10" spans="2:11" ht="21" x14ac:dyDescent="0.35">
      <c r="B10" s="47" t="s">
        <v>45</v>
      </c>
      <c r="C10" s="47"/>
      <c r="D10" s="47"/>
      <c r="E10" s="47"/>
      <c r="F10" s="47"/>
      <c r="G10" s="47"/>
      <c r="H10" s="47"/>
      <c r="I10" s="47"/>
      <c r="J10" s="47"/>
      <c r="K10" s="47"/>
    </row>
    <row r="11" spans="2:11" ht="15.75" thickBot="1" x14ac:dyDescent="0.3">
      <c r="B11" s="65"/>
      <c r="F11" s="64"/>
      <c r="G11" s="64"/>
    </row>
    <row r="12" spans="2:11" ht="15.75" thickBot="1" x14ac:dyDescent="0.3">
      <c r="B12" s="48" t="s">
        <v>29</v>
      </c>
      <c r="C12" s="48" t="s">
        <v>30</v>
      </c>
      <c r="D12" s="49" t="s">
        <v>31</v>
      </c>
      <c r="E12" s="50"/>
      <c r="F12" s="51" t="s">
        <v>32</v>
      </c>
      <c r="G12" s="52"/>
      <c r="H12" s="49" t="s">
        <v>33</v>
      </c>
      <c r="I12" s="50"/>
      <c r="J12" s="49" t="s">
        <v>34</v>
      </c>
      <c r="K12" s="50"/>
    </row>
    <row r="13" spans="2:11" ht="15.75" thickBot="1" x14ac:dyDescent="0.3">
      <c r="B13" s="53"/>
      <c r="C13" s="54"/>
      <c r="D13" s="55" t="s">
        <v>35</v>
      </c>
      <c r="E13" s="55" t="s">
        <v>36</v>
      </c>
      <c r="F13" s="56" t="s">
        <v>37</v>
      </c>
      <c r="G13" s="55" t="s">
        <v>38</v>
      </c>
      <c r="H13" s="56" t="s">
        <v>46</v>
      </c>
      <c r="I13" s="55" t="s">
        <v>47</v>
      </c>
      <c r="J13" s="55" t="s">
        <v>48</v>
      </c>
      <c r="K13" s="55" t="s">
        <v>42</v>
      </c>
    </row>
    <row r="14" spans="2:11" x14ac:dyDescent="0.25">
      <c r="B14" s="66">
        <v>1</v>
      </c>
      <c r="C14" s="67" t="s">
        <v>6</v>
      </c>
      <c r="D14" s="83">
        <v>526999</v>
      </c>
      <c r="E14" s="84">
        <v>435089</v>
      </c>
      <c r="F14" s="86">
        <f>+D14-E14</f>
        <v>91910</v>
      </c>
      <c r="G14" s="84">
        <v>0</v>
      </c>
      <c r="H14" s="86">
        <f>+F14</f>
        <v>91910</v>
      </c>
      <c r="I14" s="84">
        <v>0</v>
      </c>
      <c r="J14" s="86">
        <v>0</v>
      </c>
      <c r="K14" s="84">
        <v>0</v>
      </c>
    </row>
    <row r="15" spans="2:11" x14ac:dyDescent="0.25">
      <c r="B15" s="68">
        <v>2</v>
      </c>
      <c r="C15" s="69" t="s">
        <v>26</v>
      </c>
      <c r="D15" s="70">
        <v>106126</v>
      </c>
      <c r="E15" s="71">
        <v>106126</v>
      </c>
      <c r="F15" s="88">
        <v>0</v>
      </c>
      <c r="G15" s="71">
        <f>+E15-D15</f>
        <v>0</v>
      </c>
      <c r="H15" s="88">
        <v>0</v>
      </c>
      <c r="I15" s="71">
        <f>+G15</f>
        <v>0</v>
      </c>
      <c r="J15" s="88">
        <v>0</v>
      </c>
      <c r="K15" s="71">
        <v>0</v>
      </c>
    </row>
    <row r="16" spans="2:11" x14ac:dyDescent="0.25">
      <c r="B16" s="68">
        <v>3</v>
      </c>
      <c r="C16" s="69" t="s">
        <v>23</v>
      </c>
      <c r="D16" s="70">
        <v>0</v>
      </c>
      <c r="E16" s="71">
        <v>100000</v>
      </c>
      <c r="F16" s="88">
        <v>0</v>
      </c>
      <c r="G16" s="71">
        <f>+E16-D16</f>
        <v>100000</v>
      </c>
      <c r="H16" s="88">
        <f>+F16</f>
        <v>0</v>
      </c>
      <c r="I16" s="71">
        <f>+G16</f>
        <v>100000</v>
      </c>
      <c r="J16" s="88">
        <v>0</v>
      </c>
      <c r="K16" s="71">
        <v>0</v>
      </c>
    </row>
    <row r="17" spans="2:11" x14ac:dyDescent="0.25">
      <c r="B17" s="68">
        <v>4</v>
      </c>
      <c r="C17" s="69" t="s">
        <v>24</v>
      </c>
      <c r="D17" s="70">
        <v>181633</v>
      </c>
      <c r="E17" s="71">
        <v>0</v>
      </c>
      <c r="F17" s="88">
        <f>+D17-E17</f>
        <v>181633</v>
      </c>
      <c r="G17" s="71">
        <v>0</v>
      </c>
      <c r="H17" s="88">
        <v>0</v>
      </c>
      <c r="I17" s="71">
        <v>0</v>
      </c>
      <c r="J17" s="88">
        <f>+F17</f>
        <v>181633</v>
      </c>
      <c r="K17" s="71">
        <v>0</v>
      </c>
    </row>
    <row r="18" spans="2:11" x14ac:dyDescent="0.25">
      <c r="B18" s="68">
        <v>5</v>
      </c>
      <c r="C18" s="69" t="s">
        <v>25</v>
      </c>
      <c r="D18" s="70">
        <v>106126</v>
      </c>
      <c r="E18" s="71">
        <v>0</v>
      </c>
      <c r="F18" s="88">
        <f>+D18-E18</f>
        <v>106126</v>
      </c>
      <c r="G18" s="71">
        <v>0</v>
      </c>
      <c r="H18" s="88">
        <v>0</v>
      </c>
      <c r="I18" s="71">
        <f>+G18</f>
        <v>0</v>
      </c>
      <c r="J18" s="88">
        <f t="shared" ref="J18:J19" si="0">+F18</f>
        <v>106126</v>
      </c>
      <c r="K18" s="71">
        <v>0</v>
      </c>
    </row>
    <row r="19" spans="2:11" x14ac:dyDescent="0.25">
      <c r="B19" s="68">
        <v>6</v>
      </c>
      <c r="C19" s="69" t="s">
        <v>55</v>
      </c>
      <c r="D19" s="70">
        <v>147330</v>
      </c>
      <c r="E19" s="71">
        <v>0</v>
      </c>
      <c r="F19" s="88">
        <f>+D19-E19</f>
        <v>147330</v>
      </c>
      <c r="G19" s="71">
        <v>0</v>
      </c>
      <c r="H19" s="88">
        <v>0</v>
      </c>
      <c r="I19" s="71">
        <f>+G19</f>
        <v>0</v>
      </c>
      <c r="J19" s="88">
        <f t="shared" si="0"/>
        <v>147330</v>
      </c>
      <c r="K19" s="71">
        <v>0</v>
      </c>
    </row>
    <row r="20" spans="2:11" ht="15.75" thickBot="1" x14ac:dyDescent="0.3">
      <c r="B20" s="72">
        <v>7</v>
      </c>
      <c r="C20" s="73" t="s">
        <v>22</v>
      </c>
      <c r="D20" s="85">
        <v>0</v>
      </c>
      <c r="E20" s="87">
        <v>426999</v>
      </c>
      <c r="F20" s="89">
        <v>0</v>
      </c>
      <c r="G20" s="87">
        <f>+E20-D20</f>
        <v>426999</v>
      </c>
      <c r="H20" s="89">
        <f>+F20</f>
        <v>0</v>
      </c>
      <c r="I20" s="87">
        <v>0</v>
      </c>
      <c r="J20" s="89">
        <v>0</v>
      </c>
      <c r="K20" s="87">
        <f>+G20</f>
        <v>426999</v>
      </c>
    </row>
    <row r="21" spans="2:11" ht="15.75" thickBot="1" x14ac:dyDescent="0.3">
      <c r="B21" s="65"/>
      <c r="C21" s="57" t="s">
        <v>31</v>
      </c>
      <c r="D21" s="74">
        <f>SUM(D14:D20)</f>
        <v>1068214</v>
      </c>
      <c r="E21" s="74">
        <f>SUM(E14:E20)</f>
        <v>1068214</v>
      </c>
      <c r="F21" s="74">
        <f>SUM(F14:F20)</f>
        <v>526999</v>
      </c>
      <c r="G21" s="75">
        <f>SUM(G14:G20)</f>
        <v>526999</v>
      </c>
      <c r="H21" s="76">
        <f>SUM(H14:H20)</f>
        <v>91910</v>
      </c>
      <c r="I21" s="77">
        <f>SUM(I14:I20)</f>
        <v>100000</v>
      </c>
      <c r="J21" s="77">
        <f>SUM(J14:J20)</f>
        <v>435089</v>
      </c>
      <c r="K21" s="77">
        <f>SUM(K14:K20)</f>
        <v>426999</v>
      </c>
    </row>
    <row r="22" spans="2:11" ht="15.75" thickBot="1" x14ac:dyDescent="0.3">
      <c r="B22" s="65"/>
      <c r="C22" s="58" t="s">
        <v>54</v>
      </c>
      <c r="D22" s="78"/>
      <c r="E22" s="79"/>
      <c r="F22" s="80"/>
      <c r="G22" s="81"/>
      <c r="H22" s="90">
        <f>+I21-H21</f>
        <v>8090</v>
      </c>
      <c r="I22" s="59">
        <v>0</v>
      </c>
      <c r="J22" s="59">
        <v>0</v>
      </c>
      <c r="K22" s="90">
        <f>+J21-K21</f>
        <v>8090</v>
      </c>
    </row>
    <row r="23" spans="2:11" ht="15.75" thickBot="1" x14ac:dyDescent="0.3">
      <c r="B23" s="65"/>
      <c r="C23" s="60" t="s">
        <v>44</v>
      </c>
      <c r="D23" s="82">
        <f>SUM(D21)</f>
        <v>1068214</v>
      </c>
      <c r="E23" s="74">
        <f>SUM(E21)</f>
        <v>1068214</v>
      </c>
      <c r="F23" s="74">
        <f t="shared" ref="F23:G23" si="1">SUM(F21)</f>
        <v>526999</v>
      </c>
      <c r="G23" s="75">
        <f>SUM(G21)</f>
        <v>526999</v>
      </c>
      <c r="H23" s="76">
        <f>SUM(H21:H22)</f>
        <v>100000</v>
      </c>
      <c r="I23" s="76">
        <f>SUM(I21:I22)</f>
        <v>100000</v>
      </c>
      <c r="J23" s="76">
        <f>SUM(J21:J22)</f>
        <v>435089</v>
      </c>
      <c r="K23" s="76">
        <f>SUM(K21:K22)</f>
        <v>435089</v>
      </c>
    </row>
    <row r="24" spans="2:11" x14ac:dyDescent="0.25">
      <c r="E24" s="63"/>
    </row>
    <row r="25" spans="2:11" x14ac:dyDescent="0.25">
      <c r="J25" s="63"/>
      <c r="K25" s="63"/>
    </row>
    <row r="28" spans="2:11" ht="27" customHeight="1" x14ac:dyDescent="0.25"/>
    <row r="30" spans="2:11" ht="30" customHeight="1" x14ac:dyDescent="0.25">
      <c r="D30" s="61" t="s">
        <v>49</v>
      </c>
      <c r="E30" s="61"/>
      <c r="F30" s="61"/>
      <c r="H30" s="61" t="s">
        <v>50</v>
      </c>
      <c r="I30" s="61"/>
      <c r="J30" s="61"/>
    </row>
    <row r="34" spans="5:5" x14ac:dyDescent="0.25">
      <c r="E34" s="63"/>
    </row>
  </sheetData>
  <mergeCells count="12">
    <mergeCell ref="D30:F30"/>
    <mergeCell ref="H30:J30"/>
    <mergeCell ref="B4:E4"/>
    <mergeCell ref="B5:D5"/>
    <mergeCell ref="B6:F6"/>
    <mergeCell ref="B10:K10"/>
    <mergeCell ref="B12:B13"/>
    <mergeCell ref="C12:C13"/>
    <mergeCell ref="D12:E12"/>
    <mergeCell ref="F12:G12"/>
    <mergeCell ref="H12:I12"/>
    <mergeCell ref="J12:K1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Table 1</vt:lpstr>
      <vt:lpstr>Balance 2025</vt:lpstr>
      <vt:lpstr>'Balance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aravena</dc:creator>
  <cp:lastModifiedBy>Usuario</cp:lastModifiedBy>
  <cp:lastPrinted>2026-05-13T22:39:05Z</cp:lastPrinted>
  <dcterms:created xsi:type="dcterms:W3CDTF">2026-05-13T21:35:21Z</dcterms:created>
  <dcterms:modified xsi:type="dcterms:W3CDTF">2026-05-20T16:26:36Z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2021-05-04T00:00:00Z</vt:filetime>
  </property>
  <property fmtid="{D5CDD505-2E9C-101B-9397-08002B2CF9AE}" pid="4" name="Producer">
    <vt:lpwstr>fCoder PDF producer</vt:lpwstr>
  </property>
  <property fmtid="{D5CDD505-2E9C-101B-9397-08002B2CF9AE}" pid="5" name="LastSaved">
    <vt:filetime>2021-05-04T00:00:00Z</vt:filetime>
  </property>
</Properties>
</file>