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abud-my.sharepoint.com/personal/clopez_abudycia_com1/Documents/Claudia Lopez/Contabilidades/Naim/2025/"/>
    </mc:Choice>
  </mc:AlternateContent>
  <xr:revisionPtr revIDLastSave="7" documentId="8_{91971497-E0D7-4893-972B-5DE60D59C05D}" xr6:coauthVersionLast="47" xr6:coauthVersionMax="47" xr10:uidLastSave="{165F4F89-466F-4910-A3C3-CC8B2377A2C0}"/>
  <bookViews>
    <workbookView xWindow="-120" yWindow="-120" windowWidth="24240" windowHeight="13020" firstSheet="1" activeTab="1" xr2:uid="{00000000-000D-0000-FFFF-FFFF00000000}"/>
  </bookViews>
  <sheets>
    <sheet name="modificaciones" sheetId="5" state="hidden" r:id="rId1"/>
    <sheet name="Balance" sheetId="6" r:id="rId2"/>
  </sheets>
  <definedNames>
    <definedName name="_xlnm._FilterDatabase" localSheetId="0" hidden="1">modificaciones!$A$3:$C$49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" l="1"/>
  <c r="J28" i="6"/>
  <c r="C28" i="6"/>
  <c r="F28" i="6" l="1"/>
  <c r="H28" i="6" l="1"/>
  <c r="D28" i="6"/>
  <c r="E10" i="6"/>
  <c r="E28" i="6" s="1"/>
  <c r="J29" i="6"/>
  <c r="G29" i="6" s="1"/>
  <c r="G27" i="5"/>
  <c r="G10" i="6" l="1"/>
  <c r="G28" i="6" s="1"/>
  <c r="J30" i="6" l="1"/>
  <c r="H30" i="6"/>
  <c r="G30" i="6"/>
  <c r="F30" i="6"/>
  <c r="E30" i="6"/>
  <c r="D30" i="6"/>
  <c r="C30" i="6"/>
  <c r="G29" i="5"/>
  <c r="H7" i="5"/>
  <c r="H8" i="5"/>
  <c r="H11" i="5"/>
  <c r="H12" i="5"/>
  <c r="H13" i="5"/>
  <c r="H14" i="5"/>
  <c r="H16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G6" i="5"/>
  <c r="G7" i="5"/>
  <c r="G8" i="5"/>
  <c r="G10" i="5"/>
  <c r="G11" i="5"/>
  <c r="G13" i="5"/>
  <c r="G15" i="5"/>
  <c r="G16" i="5"/>
  <c r="G17" i="5"/>
  <c r="G18" i="5"/>
  <c r="G19" i="5"/>
  <c r="G21" i="5"/>
  <c r="G22" i="5"/>
  <c r="G23" i="5"/>
  <c r="G25" i="5"/>
  <c r="G26" i="5"/>
  <c r="G28" i="5"/>
  <c r="G30" i="5"/>
  <c r="G31" i="5"/>
  <c r="G32" i="5"/>
  <c r="G33" i="5"/>
  <c r="G5" i="5"/>
  <c r="B39" i="5"/>
  <c r="C54" i="5"/>
  <c r="B44" i="5"/>
  <c r="C55" i="5" s="1"/>
  <c r="B42" i="5"/>
  <c r="C24" i="5"/>
  <c r="B9" i="5"/>
  <c r="G24" i="5" s="1"/>
  <c r="L9" i="5"/>
  <c r="C11" i="5"/>
  <c r="L10" i="5"/>
  <c r="C19" i="5"/>
  <c r="C23" i="5"/>
  <c r="C21" i="5"/>
  <c r="C13" i="5"/>
  <c r="I30" i="6" l="1"/>
  <c r="J31" i="6" s="1"/>
  <c r="H10" i="5"/>
  <c r="H9" i="5"/>
  <c r="H31" i="6"/>
  <c r="F31" i="6"/>
  <c r="D31" i="6"/>
  <c r="H5" i="5"/>
  <c r="H15" i="5"/>
  <c r="H17" i="5"/>
  <c r="G12" i="5"/>
  <c r="G14" i="5"/>
  <c r="J16" i="5"/>
  <c r="L16" i="5" s="1"/>
  <c r="B56" i="5"/>
  <c r="G20" i="5" s="1"/>
  <c r="B37" i="5"/>
  <c r="G9" i="5" s="1"/>
  <c r="C38" i="5"/>
  <c r="H6" i="5" s="1"/>
  <c r="J8" i="5"/>
  <c r="L8" i="5" s="1"/>
  <c r="G34" i="5" l="1"/>
  <c r="B63" i="5"/>
  <c r="C63" i="5"/>
  <c r="J11" i="5" l="1"/>
  <c r="L11" i="5" s="1"/>
  <c r="L12" i="5"/>
  <c r="J19" i="5"/>
  <c r="N19" i="5" s="1"/>
  <c r="N34" i="5" s="1"/>
  <c r="I23" i="5"/>
  <c r="M23" i="5" s="1"/>
  <c r="I26" i="5"/>
  <c r="M26" i="5" s="1"/>
  <c r="I28" i="5"/>
  <c r="M28" i="5" s="1"/>
  <c r="I33" i="5"/>
  <c r="M33" i="5" s="1"/>
  <c r="I24" i="5"/>
  <c r="M24" i="5" s="1"/>
  <c r="I32" i="5"/>
  <c r="M32" i="5" s="1"/>
  <c r="I29" i="5"/>
  <c r="M29" i="5" s="1"/>
  <c r="I20" i="5"/>
  <c r="M20" i="5" s="1"/>
  <c r="I25" i="5"/>
  <c r="M25" i="5" s="1"/>
  <c r="I31" i="5"/>
  <c r="M31" i="5" s="1"/>
  <c r="I27" i="5"/>
  <c r="M27" i="5" s="1"/>
  <c r="I21" i="5"/>
  <c r="M21" i="5" s="1"/>
  <c r="I30" i="5"/>
  <c r="M30" i="5" s="1"/>
  <c r="I22" i="5"/>
  <c r="M22" i="5" s="1"/>
  <c r="G36" i="5" l="1"/>
  <c r="M34" i="5"/>
  <c r="I6" i="5"/>
  <c r="K6" i="5" s="1"/>
  <c r="I5" i="5"/>
  <c r="H34" i="5"/>
  <c r="H36" i="5" s="1"/>
  <c r="I7" i="5"/>
  <c r="K7" i="5" s="1"/>
  <c r="M36" i="5" l="1"/>
  <c r="N35" i="5"/>
  <c r="N36" i="5" s="1"/>
  <c r="I34" i="5"/>
  <c r="I36" i="5" s="1"/>
  <c r="K5" i="5"/>
  <c r="K34" i="5" s="1"/>
  <c r="J34" i="5"/>
  <c r="J36" i="5" s="1"/>
  <c r="L34" i="5"/>
  <c r="L36" i="5" l="1"/>
  <c r="K35" i="5"/>
  <c r="K36" i="5" s="1"/>
</calcChain>
</file>

<file path=xl/sharedStrings.xml><?xml version="1.0" encoding="utf-8"?>
<sst xmlns="http://schemas.openxmlformats.org/spreadsheetml/2006/main" count="149" uniqueCount="77">
  <si>
    <t>Balance Tributario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</si>
  <si>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</si>
  <si>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</si>
  <si>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</si>
  <si>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</si>
  <si>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</si>
  <si>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</si>
  <si>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</si>
  <si>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</si>
  <si>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Sub-Totales</t>
  </si>
  <si>
    <t>Pérdidas / Ganancias</t>
  </si>
  <si>
    <t>Total General</t>
  </si>
  <si>
    <t>CORPORACIÓN NUESTRA AYUDA INSPIRADA EN MARIA - CURICÓ</t>
  </si>
  <si>
    <t>RUT Nº 65.368.670-6</t>
  </si>
  <si>
    <t>LICANTEN S/N POBLACIÓN AGUAS NEGRAS .  CURICÓ</t>
  </si>
  <si>
    <t>banco</t>
  </si>
  <si>
    <t>MUEBLES Y UTILES</t>
  </si>
  <si>
    <t>DEPRECIACION MUEBLES Y UTILES</t>
  </si>
  <si>
    <t>DEPRECIACION DEL EJERCICIO</t>
  </si>
  <si>
    <t xml:space="preserve">Cuenta </t>
  </si>
  <si>
    <t xml:space="preserve">Debe </t>
  </si>
  <si>
    <t>Haber</t>
  </si>
  <si>
    <t>caja</t>
  </si>
  <si>
    <t>muebles y utiles</t>
  </si>
  <si>
    <t>GASTOS DE MANTENCION</t>
  </si>
  <si>
    <t>GASTOS DE REMUNERACION</t>
  </si>
  <si>
    <t>GASTOS TELEFONO</t>
  </si>
  <si>
    <t>GASTOS INSUMOS ACTIVIDADES</t>
  </si>
  <si>
    <t>GASTOS INSUMOS DE ASEO</t>
  </si>
  <si>
    <t>GASTOS SERVICIOS BASICOS</t>
  </si>
  <si>
    <t>GASTOS LIBRERÍA Y VARIOS</t>
  </si>
  <si>
    <t>GASTOS DE MOVILIZACION</t>
  </si>
  <si>
    <t>GASTOS IMPUESTOS</t>
  </si>
  <si>
    <t>GASTOS BANCARIOS</t>
  </si>
  <si>
    <t>GASTOS DE SEGUROS</t>
  </si>
  <si>
    <t>GASTOS NOTARIALES</t>
  </si>
  <si>
    <t>CAJA</t>
  </si>
  <si>
    <t>BANCO</t>
  </si>
  <si>
    <t>PROVEEDOR</t>
  </si>
  <si>
    <t>CUENTAS POR PAGAR</t>
  </si>
  <si>
    <t>INGRESOS VARIOS(DONACIONES)</t>
  </si>
  <si>
    <t>ingresos varios(donaciones)</t>
  </si>
  <si>
    <t>2-02-002</t>
  </si>
  <si>
    <t>5-02-001</t>
  </si>
  <si>
    <t>5-02-002</t>
  </si>
  <si>
    <t>5-02-003</t>
  </si>
  <si>
    <t>5-01-005</t>
  </si>
  <si>
    <t>1-01-001</t>
  </si>
  <si>
    <t>1-01-002</t>
  </si>
  <si>
    <t>4-01-001</t>
  </si>
  <si>
    <t>5-01-001</t>
  </si>
  <si>
    <t>5-02-004</t>
  </si>
  <si>
    <t>5-02-005</t>
  </si>
  <si>
    <t>GASTOS DE CORRESPONDENCIA</t>
  </si>
  <si>
    <t>GASTOS DE CORRESPONDENCIa</t>
  </si>
  <si>
    <t>5-02-006</t>
  </si>
  <si>
    <t>5-03-002</t>
  </si>
  <si>
    <t>5-03-003</t>
  </si>
  <si>
    <t>5-03-004</t>
  </si>
  <si>
    <t>CUENTAS</t>
  </si>
  <si>
    <t xml:space="preserve"> Acumulado mes/año</t>
  </si>
  <si>
    <t>Diciembre/2025</t>
  </si>
  <si>
    <t>APORTE INICIAL FUNDADORES</t>
  </si>
  <si>
    <t>HONORARIOS POR PAGAR</t>
  </si>
  <si>
    <t>SUELDOS POR PAGAR</t>
  </si>
  <si>
    <t>COTIZACIONES PREVISIONALES</t>
  </si>
  <si>
    <t>Cotizaciones previsionales</t>
  </si>
  <si>
    <t>IMPUESTOS SEGUNDA CATEGORIA</t>
  </si>
  <si>
    <t>IMPUESTOS POR PAGAR</t>
  </si>
  <si>
    <t>Resultado del Ejercicio / Superávit</t>
  </si>
  <si>
    <t>MULTAS BENEFICIO FISCAL</t>
  </si>
  <si>
    <t>INGRESOS DONACIONES</t>
  </si>
  <si>
    <t>OTROS INGRESOS VARIOS</t>
  </si>
  <si>
    <t>5-03-005</t>
  </si>
  <si>
    <t>5-03-010</t>
  </si>
  <si>
    <t>GASTOS OTROS VARIOS</t>
  </si>
  <si>
    <t>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</si>
</sst>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color theme="1"/>
      <name val="Calibri"/>
      <family val="2"/>
      <scheme val="minor"/>
    </font>
    <font>
      <b/>
      <sz val="11"/>
      <name val="Calibri"/>
      <scheme val="minor"/>
    </font>
    <font>
      <sz val="10"/>
      <name val="Arial"/>
      <family val="2"/>
    </font>
    <font>
      <b/>
      <sz val="9"/>
      <name val="Aptos Narrow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8"/>
      <name val="Calibri"/>
      <family val="2"/>
      <scheme val="minor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49">
    <xf numFmtId="0" fontId="0" fillId="0" borderId="0" xfId="0"/>
    <xf numFmtId="164" fontId="0" fillId="0" borderId="0" xfId="1" applyFont="1"/>
    <xf numFmtId="0" fontId="0" fillId="0" borderId="1" xfId="0" applyBorder="1"/>
    <xf numFmtId="0" fontId="0" fillId="0" borderId="3" xfId="0" applyBorder="1"/>
    <xf numFmtId="164" fontId="0" fillId="0" borderId="3" xfId="1" applyFont="1" applyBorder="1"/>
    <xf numFmtId="164" fontId="0" fillId="0" borderId="0" xfId="1" applyFont="1" applyBorder="1"/>
    <xf numFmtId="0" fontId="0" fillId="0" borderId="4" xfId="0" applyBorder="1"/>
    <xf numFmtId="164" fontId="0" fillId="0" borderId="0" xfId="1" applyFont="1" applyFill="1"/>
    <xf numFmtId="164" fontId="0" fillId="0" borderId="3" xfId="1" applyFont="1" applyFill="1" applyBorder="1"/>
    <xf numFmtId="164" fontId="0" fillId="0" borderId="0" xfId="1" applyFont="1" applyFill="1" applyBorder="1"/>
    <xf numFmtId="164" fontId="0" fillId="0" borderId="4" xfId="1" applyFont="1" applyFill="1" applyBorder="1"/>
    <xf numFmtId="164" fontId="0" fillId="2" borderId="2" xfId="1" applyFont="1" applyFill="1" applyBorder="1"/>
    <xf numFmtId="164" fontId="0" fillId="2" borderId="2" xfId="1" applyFont="1" applyFill="1" applyBorder="1" applyAlignment="1"/>
    <xf numFmtId="164" fontId="0" fillId="2" borderId="1" xfId="1" applyFont="1" applyFill="1" applyBorder="1"/>
    <xf numFmtId="164" fontId="0" fillId="2" borderId="1" xfId="1" applyFont="1" applyFill="1" applyBorder="1" applyAlignment="1"/>
    <xf numFmtId="49" fontId="0" fillId="2" borderId="0" xfId="0" applyNumberFormat="1" applyFill="1"/>
    <xf numFmtId="164" fontId="6" fillId="2" borderId="1" xfId="1" applyFont="1" applyFill="1" applyBorder="1" applyAlignment="1">
      <alignment horizontal="center"/>
    </xf>
    <xf numFmtId="164" fontId="7" fillId="2" borderId="1" xfId="1" applyFont="1" applyFill="1" applyBorder="1"/>
    <xf numFmtId="49" fontId="0" fillId="0" borderId="0" xfId="0" applyNumberFormat="1"/>
    <xf numFmtId="49" fontId="0" fillId="2" borderId="3" xfId="0" applyNumberFormat="1" applyFill="1" applyBorder="1"/>
    <xf numFmtId="49" fontId="0" fillId="2" borderId="1" xfId="0" applyNumberFormat="1" applyFill="1" applyBorder="1"/>
    <xf numFmtId="0" fontId="0" fillId="3" borderId="0" xfId="0" applyFill="1"/>
    <xf numFmtId="0" fontId="0" fillId="3" borderId="3" xfId="0" applyFill="1" applyBorder="1"/>
    <xf numFmtId="0" fontId="3" fillId="2" borderId="7" xfId="0" applyFont="1" applyFill="1" applyBorder="1"/>
    <xf numFmtId="0" fontId="3" fillId="2" borderId="6" xfId="0" applyFont="1" applyFill="1" applyBorder="1"/>
    <xf numFmtId="0" fontId="7" fillId="2" borderId="1" xfId="0" applyFont="1" applyFill="1" applyBorder="1"/>
    <xf numFmtId="0" fontId="0" fillId="0" borderId="9" xfId="0" applyBorder="1"/>
    <xf numFmtId="49" fontId="0" fillId="2" borderId="2" xfId="0" applyNumberFormat="1" applyFill="1" applyBorder="1"/>
    <xf numFmtId="49" fontId="0" fillId="0" borderId="1" xfId="0" applyNumberFormat="1" applyBorder="1"/>
    <xf numFmtId="164" fontId="0" fillId="0" borderId="1" xfId="1" applyFont="1" applyFill="1" applyBorder="1" applyAlignment="1"/>
    <xf numFmtId="164" fontId="0" fillId="0" borderId="2" xfId="1" applyFont="1" applyFill="1" applyBorder="1"/>
    <xf numFmtId="164" fontId="0" fillId="0" borderId="1" xfId="1" applyFont="1" applyFill="1" applyBorder="1"/>
    <xf numFmtId="0" fontId="5" fillId="0" borderId="0" xfId="2" applyFont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1" fillId="2" borderId="1" xfId="1" applyFont="1" applyFill="1" applyBorder="1"/>
    <xf numFmtId="0" fontId="1" fillId="0" borderId="0" xfId="0" applyFont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8" fillId="2" borderId="7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164" fontId="8" fillId="2" borderId="1" xfId="1" applyFont="1" applyFill="1" applyBorder="1"/>
    <xf numFmtId="164" fontId="1" fillId="0" borderId="0" xfId="1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2" applyFont="1"/>
  </cellXfs>
  <cellStyles count="4">
    <cellStyle name="Millares [0]" xfId="1" builtinId="6"/>
    <cellStyle name="Millares 2" xfId="3" xr:uid="{B1F41B19-E965-461C-ACA5-8DF509E02209}"/>
    <cellStyle name="Normal" xfId="0" builtinId="0"/>
    <cellStyle name="Normal 2" xfId="2" xr:uid="{B0FEACDD-9488-401B-9801-9F5B04F260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3AA1-974E-4008-9790-0E664289A47F}">
  <dimension ref="A3:N63"/>
  <sheetViews>
    <sheetView zoomScale="80" workbookViewId="0">
      <selection activeCell="K24" sqref="K24"/>
    </sheetView>
  </sheetViews>
  <sheetFormatPr baseColWidth="10" defaultRowHeight="15" x14ac:dyDescent="0.25"/>
  <cols>
    <col min="1" max="1" width="38.7109375" customWidth="1"/>
    <col min="2" max="3" width="13.28515625" style="1" bestFit="1" customWidth="1"/>
    <col min="5" max="5" width="9.140625" customWidth="1"/>
    <col min="6" max="6" width="33.7109375" customWidth="1"/>
    <col min="7" max="8" width="14.5703125" style="1" bestFit="1" customWidth="1"/>
    <col min="9" max="10" width="13" style="1" bestFit="1" customWidth="1"/>
    <col min="11" max="14" width="11.7109375" style="1" bestFit="1" customWidth="1"/>
  </cols>
  <sheetData>
    <row r="3" spans="1:14" x14ac:dyDescent="0.25">
      <c r="A3" t="s">
        <v>19</v>
      </c>
      <c r="B3" s="1" t="s">
        <v>20</v>
      </c>
      <c r="C3" s="1" t="s">
        <v>21</v>
      </c>
    </row>
    <row r="4" spans="1:14" x14ac:dyDescent="0.25">
      <c r="A4" t="s">
        <v>22</v>
      </c>
      <c r="B4" s="7">
        <v>5000000</v>
      </c>
      <c r="C4" s="7"/>
      <c r="F4" s="25" t="s">
        <v>59</v>
      </c>
      <c r="G4" s="16" t="s">
        <v>1</v>
      </c>
      <c r="H4" s="16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</row>
    <row r="5" spans="1:14" x14ac:dyDescent="0.25">
      <c r="A5" t="s">
        <v>23</v>
      </c>
      <c r="B5" s="7">
        <v>1250000</v>
      </c>
      <c r="C5" s="7"/>
      <c r="F5" s="20" t="s">
        <v>36</v>
      </c>
      <c r="G5" s="14">
        <f t="shared" ref="G5:G33" si="0">SUMIF($A$4:$A$56,F5,$B$4:$B$56)</f>
        <v>70874652</v>
      </c>
      <c r="H5" s="11">
        <f t="shared" ref="H5:H33" si="1">SUMIF($A$4:$A$56,F5,$C$4:$C$56)</f>
        <v>70839888</v>
      </c>
      <c r="I5" s="12">
        <f>+G5-H5</f>
        <v>34764</v>
      </c>
      <c r="J5" s="12">
        <v>0</v>
      </c>
      <c r="K5" s="11">
        <f>+I5</f>
        <v>34764</v>
      </c>
      <c r="L5" s="11">
        <v>0</v>
      </c>
      <c r="M5" s="11">
        <v>0</v>
      </c>
      <c r="N5" s="11">
        <v>0</v>
      </c>
    </row>
    <row r="6" spans="1:14" x14ac:dyDescent="0.25">
      <c r="A6" s="18" t="s">
        <v>17</v>
      </c>
      <c r="B6" s="7"/>
      <c r="C6" s="7">
        <v>1250000</v>
      </c>
      <c r="F6" s="20" t="s">
        <v>37</v>
      </c>
      <c r="G6" s="14">
        <f t="shared" si="0"/>
        <v>890164184</v>
      </c>
      <c r="H6" s="11">
        <f t="shared" si="1"/>
        <v>883626575</v>
      </c>
      <c r="I6" s="13">
        <f>+G6-H6</f>
        <v>6537609</v>
      </c>
      <c r="J6" s="13">
        <v>0</v>
      </c>
      <c r="K6" s="13">
        <f t="shared" ref="K6:K7" si="2">+I6</f>
        <v>6537609</v>
      </c>
      <c r="L6" s="13">
        <v>0</v>
      </c>
      <c r="M6" s="11">
        <v>0</v>
      </c>
      <c r="N6" s="11">
        <v>0</v>
      </c>
    </row>
    <row r="7" spans="1:14" x14ac:dyDescent="0.25">
      <c r="A7" s="3" t="s">
        <v>62</v>
      </c>
      <c r="B7" s="8"/>
      <c r="C7" s="8">
        <v>5000000</v>
      </c>
      <c r="F7" s="20" t="s">
        <v>16</v>
      </c>
      <c r="G7" s="14">
        <f t="shared" si="0"/>
        <v>1250000</v>
      </c>
      <c r="H7" s="11">
        <f t="shared" si="1"/>
        <v>0</v>
      </c>
      <c r="I7" s="13">
        <f>+G7-H7</f>
        <v>1250000</v>
      </c>
      <c r="J7" s="13"/>
      <c r="K7" s="13">
        <f t="shared" si="2"/>
        <v>1250000</v>
      </c>
      <c r="L7" s="13">
        <v>0</v>
      </c>
      <c r="M7" s="11">
        <v>0</v>
      </c>
      <c r="N7" s="11">
        <v>0</v>
      </c>
    </row>
    <row r="8" spans="1:14" x14ac:dyDescent="0.25">
      <c r="A8" t="s">
        <v>38</v>
      </c>
      <c r="B8" s="9"/>
      <c r="C8" s="9">
        <v>4965236</v>
      </c>
      <c r="F8" s="20" t="s">
        <v>17</v>
      </c>
      <c r="G8" s="14">
        <f t="shared" si="0"/>
        <v>0</v>
      </c>
      <c r="H8" s="11">
        <f t="shared" si="1"/>
        <v>1250000</v>
      </c>
      <c r="I8" s="13">
        <v>0</v>
      </c>
      <c r="J8" s="13">
        <f>+H8-G8</f>
        <v>1250000</v>
      </c>
      <c r="K8" s="13">
        <v>0</v>
      </c>
      <c r="L8" s="13">
        <f t="shared" ref="L8:L12" si="3">+J8</f>
        <v>1250000</v>
      </c>
      <c r="M8" s="11">
        <v>0</v>
      </c>
      <c r="N8" s="11">
        <v>0</v>
      </c>
    </row>
    <row r="9" spans="1:14" x14ac:dyDescent="0.25">
      <c r="A9" s="3" t="s">
        <v>27</v>
      </c>
      <c r="B9" s="8">
        <f>+C8</f>
        <v>4965236</v>
      </c>
      <c r="C9" s="8"/>
      <c r="F9" s="20" t="s">
        <v>38</v>
      </c>
      <c r="G9" s="14">
        <f t="shared" si="0"/>
        <v>53896834</v>
      </c>
      <c r="H9" s="11">
        <f t="shared" si="1"/>
        <v>53896834</v>
      </c>
      <c r="I9" s="13">
        <v>0</v>
      </c>
      <c r="J9" s="13">
        <v>0</v>
      </c>
      <c r="K9" s="13">
        <v>0</v>
      </c>
      <c r="L9" s="13">
        <f t="shared" si="3"/>
        <v>0</v>
      </c>
      <c r="M9" s="11">
        <v>0</v>
      </c>
      <c r="N9" s="11">
        <v>0</v>
      </c>
    </row>
    <row r="10" spans="1:14" x14ac:dyDescent="0.25">
      <c r="A10" t="s">
        <v>38</v>
      </c>
      <c r="B10" s="7">
        <v>4965236</v>
      </c>
      <c r="C10" s="7"/>
      <c r="F10" s="20" t="s">
        <v>39</v>
      </c>
      <c r="G10" s="14">
        <f t="shared" si="0"/>
        <v>5862688</v>
      </c>
      <c r="H10" s="11">
        <f t="shared" si="1"/>
        <v>5862688</v>
      </c>
      <c r="I10" s="13">
        <v>0</v>
      </c>
      <c r="J10" s="13">
        <v>0</v>
      </c>
      <c r="K10" s="13">
        <v>0</v>
      </c>
      <c r="L10" s="13">
        <f t="shared" si="3"/>
        <v>0</v>
      </c>
      <c r="M10" s="11">
        <v>0</v>
      </c>
      <c r="N10" s="11">
        <v>0</v>
      </c>
    </row>
    <row r="11" spans="1:14" x14ac:dyDescent="0.25">
      <c r="A11" s="3" t="s">
        <v>39</v>
      </c>
      <c r="B11" s="8"/>
      <c r="C11" s="8">
        <f>+B10</f>
        <v>4965236</v>
      </c>
      <c r="F11" s="2" t="s">
        <v>62</v>
      </c>
      <c r="G11" s="14">
        <f t="shared" si="0"/>
        <v>0</v>
      </c>
      <c r="H11" s="11">
        <f t="shared" si="1"/>
        <v>5000000</v>
      </c>
      <c r="I11" s="13">
        <v>0</v>
      </c>
      <c r="J11" s="13">
        <f>+H11</f>
        <v>5000000</v>
      </c>
      <c r="K11" s="13">
        <v>0</v>
      </c>
      <c r="L11" s="13">
        <f t="shared" si="3"/>
        <v>5000000</v>
      </c>
      <c r="M11" s="11">
        <v>0</v>
      </c>
      <c r="N11" s="11">
        <v>0</v>
      </c>
    </row>
    <row r="12" spans="1:14" x14ac:dyDescent="0.25">
      <c r="A12" s="6" t="s">
        <v>39</v>
      </c>
      <c r="B12" s="10">
        <v>4965236</v>
      </c>
      <c r="C12" s="10"/>
      <c r="F12" s="2" t="s">
        <v>63</v>
      </c>
      <c r="G12" s="14">
        <f t="shared" si="0"/>
        <v>8009500</v>
      </c>
      <c r="H12" s="11">
        <f t="shared" si="1"/>
        <v>8009500</v>
      </c>
      <c r="I12" s="13">
        <v>0</v>
      </c>
      <c r="J12" s="13">
        <v>0</v>
      </c>
      <c r="K12" s="13">
        <v>0</v>
      </c>
      <c r="L12" s="13">
        <f t="shared" si="3"/>
        <v>0</v>
      </c>
      <c r="M12" s="11">
        <v>0</v>
      </c>
      <c r="N12" s="11">
        <v>0</v>
      </c>
    </row>
    <row r="13" spans="1:14" x14ac:dyDescent="0.25">
      <c r="A13" s="3" t="s">
        <v>22</v>
      </c>
      <c r="B13" s="8"/>
      <c r="C13" s="8">
        <f>+B12</f>
        <v>4965236</v>
      </c>
      <c r="F13" s="2" t="s">
        <v>67</v>
      </c>
      <c r="G13" s="14">
        <f t="shared" si="0"/>
        <v>94559</v>
      </c>
      <c r="H13" s="11">
        <f t="shared" si="1"/>
        <v>1250038</v>
      </c>
      <c r="I13" s="13"/>
      <c r="J13" s="13"/>
      <c r="K13" s="13"/>
      <c r="L13" s="13"/>
      <c r="M13" s="11"/>
      <c r="N13" s="11"/>
    </row>
    <row r="14" spans="1:14" x14ac:dyDescent="0.25">
      <c r="A14" t="s">
        <v>41</v>
      </c>
      <c r="C14" s="1">
        <v>99697568</v>
      </c>
      <c r="F14" s="2" t="s">
        <v>63</v>
      </c>
      <c r="G14" s="14">
        <f t="shared" si="0"/>
        <v>8009500</v>
      </c>
      <c r="H14" s="11">
        <f t="shared" si="1"/>
        <v>8009500</v>
      </c>
      <c r="I14" s="13"/>
      <c r="J14" s="13"/>
      <c r="K14" s="13"/>
      <c r="L14" s="13"/>
      <c r="M14" s="11"/>
      <c r="N14" s="11"/>
    </row>
    <row r="15" spans="1:14" x14ac:dyDescent="0.25">
      <c r="A15" s="3" t="s">
        <v>15</v>
      </c>
      <c r="B15" s="4">
        <v>99697568</v>
      </c>
      <c r="C15" s="4"/>
      <c r="F15" s="2" t="s">
        <v>66</v>
      </c>
      <c r="G15" s="14">
        <f t="shared" si="0"/>
        <v>7322269</v>
      </c>
      <c r="H15" s="11">
        <f t="shared" si="1"/>
        <v>7322269</v>
      </c>
      <c r="I15" s="13"/>
      <c r="J15" s="13"/>
      <c r="K15" s="13"/>
      <c r="L15" s="13"/>
      <c r="M15" s="11"/>
      <c r="N15" s="11"/>
    </row>
    <row r="16" spans="1:14" x14ac:dyDescent="0.25">
      <c r="A16" t="s">
        <v>15</v>
      </c>
      <c r="B16" s="1">
        <v>790466616</v>
      </c>
      <c r="F16" s="2" t="s">
        <v>68</v>
      </c>
      <c r="G16" s="14">
        <f t="shared" si="0"/>
        <v>0</v>
      </c>
      <c r="H16" s="11">
        <f t="shared" si="1"/>
        <v>94559</v>
      </c>
      <c r="I16" s="13"/>
      <c r="J16" s="13">
        <f>+H16-G16</f>
        <v>94559</v>
      </c>
      <c r="K16" s="13"/>
      <c r="L16" s="13">
        <f>+J16</f>
        <v>94559</v>
      </c>
      <c r="M16" s="11"/>
      <c r="N16" s="11"/>
    </row>
    <row r="17" spans="1:14" x14ac:dyDescent="0.25">
      <c r="A17" t="s">
        <v>15</v>
      </c>
      <c r="C17" s="1">
        <v>790466616</v>
      </c>
      <c r="F17" s="26" t="s">
        <v>66</v>
      </c>
      <c r="G17" s="14">
        <f t="shared" si="0"/>
        <v>7322269</v>
      </c>
      <c r="H17" s="11">
        <f t="shared" si="1"/>
        <v>7322269</v>
      </c>
      <c r="I17" s="13"/>
      <c r="J17" s="13"/>
      <c r="K17" s="13"/>
      <c r="L17" s="13"/>
      <c r="M17" s="11"/>
      <c r="N17" s="11"/>
    </row>
    <row r="18" spans="1:14" x14ac:dyDescent="0.25">
      <c r="A18" t="s">
        <v>22</v>
      </c>
      <c r="B18" s="1">
        <v>65874652</v>
      </c>
      <c r="F18" s="2"/>
      <c r="G18" s="14">
        <f t="shared" si="0"/>
        <v>0</v>
      </c>
      <c r="H18" s="11">
        <f t="shared" si="1"/>
        <v>0</v>
      </c>
      <c r="I18" s="13"/>
      <c r="J18" s="13"/>
      <c r="K18" s="13"/>
      <c r="L18" s="13"/>
      <c r="M18" s="11"/>
      <c r="N18" s="11"/>
    </row>
    <row r="19" spans="1:14" x14ac:dyDescent="0.25">
      <c r="A19" s="3" t="s">
        <v>22</v>
      </c>
      <c r="B19" s="4"/>
      <c r="C19" s="4">
        <f>+B18</f>
        <v>65874652</v>
      </c>
      <c r="F19" s="20" t="s">
        <v>40</v>
      </c>
      <c r="G19" s="14">
        <f t="shared" si="0"/>
        <v>0</v>
      </c>
      <c r="H19" s="11">
        <f t="shared" si="1"/>
        <v>99697568</v>
      </c>
      <c r="I19" s="13"/>
      <c r="J19" s="13">
        <f>+H19</f>
        <v>99697568</v>
      </c>
      <c r="K19" s="13">
        <v>0</v>
      </c>
      <c r="L19" s="13">
        <v>0</v>
      </c>
      <c r="M19" s="11">
        <v>0</v>
      </c>
      <c r="N19" s="13">
        <f>+J19</f>
        <v>99697568</v>
      </c>
    </row>
    <row r="20" spans="1:14" x14ac:dyDescent="0.25">
      <c r="A20" t="s">
        <v>38</v>
      </c>
      <c r="B20" s="1">
        <v>10895748</v>
      </c>
      <c r="F20" s="20" t="s">
        <v>25</v>
      </c>
      <c r="G20" s="14">
        <f t="shared" si="0"/>
        <v>56374147</v>
      </c>
      <c r="H20" s="11">
        <f t="shared" si="1"/>
        <v>0</v>
      </c>
      <c r="I20" s="13">
        <f>+G20</f>
        <v>56374147</v>
      </c>
      <c r="J20" s="13">
        <v>0</v>
      </c>
      <c r="K20" s="13">
        <v>0</v>
      </c>
      <c r="L20" s="13">
        <v>0</v>
      </c>
      <c r="M20" s="13">
        <f>+I20</f>
        <v>56374147</v>
      </c>
      <c r="N20" s="13">
        <v>0</v>
      </c>
    </row>
    <row r="21" spans="1:14" x14ac:dyDescent="0.25">
      <c r="A21" t="s">
        <v>38</v>
      </c>
      <c r="C21" s="1">
        <f>+B20</f>
        <v>10895748</v>
      </c>
      <c r="F21" s="20" t="s">
        <v>31</v>
      </c>
      <c r="G21" s="14">
        <f t="shared" si="0"/>
        <v>76450</v>
      </c>
      <c r="H21" s="11">
        <f t="shared" si="1"/>
        <v>0</v>
      </c>
      <c r="I21" s="13">
        <f>+G21</f>
        <v>76450</v>
      </c>
      <c r="J21" s="13">
        <v>0</v>
      </c>
      <c r="K21" s="13">
        <v>0</v>
      </c>
      <c r="L21" s="13">
        <v>0</v>
      </c>
      <c r="M21" s="13">
        <f>+I21</f>
        <v>76450</v>
      </c>
      <c r="N21" s="13">
        <v>0</v>
      </c>
    </row>
    <row r="22" spans="1:14" x14ac:dyDescent="0.25">
      <c r="A22" t="s">
        <v>39</v>
      </c>
      <c r="B22" s="1">
        <v>897452</v>
      </c>
      <c r="F22" s="20" t="s">
        <v>24</v>
      </c>
      <c r="G22" s="14">
        <f t="shared" si="0"/>
        <v>1081901</v>
      </c>
      <c r="H22" s="11">
        <f t="shared" si="1"/>
        <v>0</v>
      </c>
      <c r="I22" s="13">
        <f t="shared" ref="I22:I33" si="4">+G22</f>
        <v>1081901</v>
      </c>
      <c r="J22" s="13">
        <v>0</v>
      </c>
      <c r="K22" s="13">
        <v>0</v>
      </c>
      <c r="L22" s="13">
        <v>0</v>
      </c>
      <c r="M22" s="13">
        <f t="shared" ref="M22:M33" si="5">+I22</f>
        <v>1081901</v>
      </c>
      <c r="N22" s="13">
        <v>0</v>
      </c>
    </row>
    <row r="23" spans="1:14" x14ac:dyDescent="0.25">
      <c r="A23" s="3" t="s">
        <v>39</v>
      </c>
      <c r="B23" s="4"/>
      <c r="C23" s="4">
        <f>+B22</f>
        <v>897452</v>
      </c>
      <c r="F23" s="20" t="s">
        <v>26</v>
      </c>
      <c r="G23" s="14">
        <f t="shared" si="0"/>
        <v>443932</v>
      </c>
      <c r="H23" s="11">
        <f t="shared" si="1"/>
        <v>0</v>
      </c>
      <c r="I23" s="13">
        <f t="shared" si="4"/>
        <v>443932</v>
      </c>
      <c r="J23" s="13">
        <v>0</v>
      </c>
      <c r="K23" s="13">
        <v>0</v>
      </c>
      <c r="L23" s="13">
        <v>0</v>
      </c>
      <c r="M23" s="13">
        <f t="shared" si="5"/>
        <v>443932</v>
      </c>
      <c r="N23" s="13">
        <v>0</v>
      </c>
    </row>
    <row r="24" spans="1:14" x14ac:dyDescent="0.25">
      <c r="A24" t="s">
        <v>38</v>
      </c>
      <c r="C24" s="1">
        <f>SUM(B25:B36)</f>
        <v>38035850</v>
      </c>
      <c r="F24" s="20" t="s">
        <v>27</v>
      </c>
      <c r="G24" s="14">
        <f t="shared" si="0"/>
        <v>37936259</v>
      </c>
      <c r="H24" s="11">
        <f t="shared" si="1"/>
        <v>0</v>
      </c>
      <c r="I24" s="13">
        <f t="shared" si="4"/>
        <v>37936259</v>
      </c>
      <c r="J24" s="13">
        <v>0</v>
      </c>
      <c r="K24" s="13">
        <v>0</v>
      </c>
      <c r="L24" s="13">
        <v>0</v>
      </c>
      <c r="M24" s="13">
        <f t="shared" si="5"/>
        <v>37936259</v>
      </c>
      <c r="N24" s="13">
        <v>0</v>
      </c>
    </row>
    <row r="25" spans="1:14" x14ac:dyDescent="0.25">
      <c r="A25" t="s">
        <v>24</v>
      </c>
      <c r="B25" s="1">
        <v>1081901</v>
      </c>
      <c r="F25" s="20" t="s">
        <v>28</v>
      </c>
      <c r="G25" s="14">
        <f t="shared" si="0"/>
        <v>202426</v>
      </c>
      <c r="H25" s="11">
        <f t="shared" si="1"/>
        <v>0</v>
      </c>
      <c r="I25" s="13">
        <f t="shared" si="4"/>
        <v>202426</v>
      </c>
      <c r="J25" s="13">
        <v>0</v>
      </c>
      <c r="K25" s="13">
        <v>0</v>
      </c>
      <c r="L25" s="13">
        <v>0</v>
      </c>
      <c r="M25" s="13">
        <f t="shared" si="5"/>
        <v>202426</v>
      </c>
      <c r="N25" s="13">
        <v>0</v>
      </c>
    </row>
    <row r="26" spans="1:14" x14ac:dyDescent="0.25">
      <c r="A26" t="s">
        <v>26</v>
      </c>
      <c r="B26" s="1">
        <v>443932</v>
      </c>
      <c r="F26" s="20" t="s">
        <v>29</v>
      </c>
      <c r="G26" s="14">
        <f t="shared" si="0"/>
        <v>864600</v>
      </c>
      <c r="H26" s="11">
        <f t="shared" si="1"/>
        <v>0</v>
      </c>
      <c r="I26" s="13">
        <f t="shared" si="4"/>
        <v>864600</v>
      </c>
      <c r="J26" s="13">
        <v>0</v>
      </c>
      <c r="K26" s="13">
        <v>0</v>
      </c>
      <c r="L26" s="13">
        <v>0</v>
      </c>
      <c r="M26" s="13">
        <f t="shared" si="5"/>
        <v>864600</v>
      </c>
      <c r="N26" s="13">
        <v>0</v>
      </c>
    </row>
    <row r="27" spans="1:14" x14ac:dyDescent="0.25">
      <c r="A27" t="s">
        <v>27</v>
      </c>
      <c r="B27" s="1">
        <v>32971023</v>
      </c>
      <c r="F27" s="20" t="s">
        <v>30</v>
      </c>
      <c r="G27" s="14">
        <f>SUMIF($A$4:$A$56,F27,$B$4:$B$56)</f>
        <v>804457</v>
      </c>
      <c r="H27" s="11">
        <f t="shared" si="1"/>
        <v>0</v>
      </c>
      <c r="I27" s="13">
        <f t="shared" si="4"/>
        <v>804457</v>
      </c>
      <c r="J27" s="13">
        <v>0</v>
      </c>
      <c r="K27" s="13">
        <v>0</v>
      </c>
      <c r="L27" s="13">
        <v>0</v>
      </c>
      <c r="M27" s="13">
        <f t="shared" si="5"/>
        <v>804457</v>
      </c>
      <c r="N27" s="13">
        <v>0</v>
      </c>
    </row>
    <row r="28" spans="1:14" x14ac:dyDescent="0.25">
      <c r="A28" t="s">
        <v>28</v>
      </c>
      <c r="B28" s="1">
        <v>202426</v>
      </c>
      <c r="F28" s="20" t="s">
        <v>53</v>
      </c>
      <c r="G28" s="14">
        <f t="shared" si="0"/>
        <v>87876</v>
      </c>
      <c r="H28" s="11">
        <f t="shared" si="1"/>
        <v>0</v>
      </c>
      <c r="I28" s="13">
        <f>+G28</f>
        <v>87876</v>
      </c>
      <c r="J28" s="13">
        <v>0</v>
      </c>
      <c r="K28" s="13">
        <v>0</v>
      </c>
      <c r="L28" s="13">
        <v>0</v>
      </c>
      <c r="M28" s="13">
        <f>+I28</f>
        <v>87876</v>
      </c>
      <c r="N28" s="13">
        <v>0</v>
      </c>
    </row>
    <row r="29" spans="1:14" x14ac:dyDescent="0.25">
      <c r="A29" t="s">
        <v>29</v>
      </c>
      <c r="B29" s="1">
        <v>864600</v>
      </c>
      <c r="F29" s="28" t="s">
        <v>32</v>
      </c>
      <c r="G29" s="29">
        <f t="shared" si="0"/>
        <v>113910</v>
      </c>
      <c r="H29" s="30">
        <f t="shared" si="1"/>
        <v>0</v>
      </c>
      <c r="I29" s="31">
        <f t="shared" si="4"/>
        <v>113910</v>
      </c>
      <c r="J29" s="31">
        <v>0</v>
      </c>
      <c r="K29" s="31">
        <v>0</v>
      </c>
      <c r="L29" s="31">
        <v>0</v>
      </c>
      <c r="M29" s="31">
        <f t="shared" si="5"/>
        <v>113910</v>
      </c>
      <c r="N29" s="31">
        <v>0</v>
      </c>
    </row>
    <row r="30" spans="1:14" x14ac:dyDescent="0.25">
      <c r="A30" t="s">
        <v>30</v>
      </c>
      <c r="B30" s="1">
        <v>804457</v>
      </c>
      <c r="F30" s="20" t="s">
        <v>34</v>
      </c>
      <c r="G30" s="14">
        <f t="shared" si="0"/>
        <v>338392</v>
      </c>
      <c r="H30" s="11">
        <f t="shared" si="1"/>
        <v>0</v>
      </c>
      <c r="I30" s="13">
        <f t="shared" si="4"/>
        <v>338392</v>
      </c>
      <c r="J30" s="13">
        <v>0</v>
      </c>
      <c r="K30" s="13">
        <v>0</v>
      </c>
      <c r="L30" s="13">
        <v>0</v>
      </c>
      <c r="M30" s="13">
        <f t="shared" si="5"/>
        <v>338392</v>
      </c>
      <c r="N30" s="13">
        <v>0</v>
      </c>
    </row>
    <row r="31" spans="1:14" x14ac:dyDescent="0.25">
      <c r="A31" t="s">
        <v>31</v>
      </c>
      <c r="B31" s="1">
        <v>76450</v>
      </c>
      <c r="F31" s="20" t="s">
        <v>35</v>
      </c>
      <c r="G31" s="14">
        <f t="shared" si="0"/>
        <v>10000</v>
      </c>
      <c r="H31" s="11">
        <f t="shared" si="1"/>
        <v>0</v>
      </c>
      <c r="I31" s="13">
        <f t="shared" si="4"/>
        <v>10000</v>
      </c>
      <c r="J31" s="13">
        <v>0</v>
      </c>
      <c r="K31" s="13">
        <v>0</v>
      </c>
      <c r="L31" s="13">
        <v>0</v>
      </c>
      <c r="M31" s="13">
        <f t="shared" si="5"/>
        <v>10000</v>
      </c>
      <c r="N31" s="13">
        <v>0</v>
      </c>
    </row>
    <row r="32" spans="1:14" x14ac:dyDescent="0.25">
      <c r="A32" t="s">
        <v>32</v>
      </c>
      <c r="B32" s="1">
        <v>113910</v>
      </c>
      <c r="F32" s="20" t="s">
        <v>33</v>
      </c>
      <c r="G32" s="14">
        <f t="shared" si="0"/>
        <v>1040883</v>
      </c>
      <c r="H32" s="11">
        <f t="shared" si="1"/>
        <v>0</v>
      </c>
      <c r="I32" s="13">
        <f t="shared" si="4"/>
        <v>1040883</v>
      </c>
      <c r="J32" s="13">
        <v>0</v>
      </c>
      <c r="K32" s="13">
        <v>0</v>
      </c>
      <c r="L32" s="13">
        <v>0</v>
      </c>
      <c r="M32" s="13">
        <f t="shared" si="5"/>
        <v>1040883</v>
      </c>
      <c r="N32" s="13">
        <v>0</v>
      </c>
    </row>
    <row r="33" spans="1:14" x14ac:dyDescent="0.25">
      <c r="A33" t="s">
        <v>54</v>
      </c>
      <c r="B33" s="1">
        <v>87876</v>
      </c>
      <c r="F33" s="27" t="s">
        <v>18</v>
      </c>
      <c r="G33" s="14">
        <f t="shared" si="0"/>
        <v>0</v>
      </c>
      <c r="H33" s="11">
        <f t="shared" si="1"/>
        <v>0</v>
      </c>
      <c r="I33" s="13">
        <f t="shared" si="4"/>
        <v>0</v>
      </c>
      <c r="J33" s="13">
        <v>0</v>
      </c>
      <c r="K33" s="13">
        <v>0</v>
      </c>
      <c r="L33" s="13">
        <v>0</v>
      </c>
      <c r="M33" s="13">
        <f t="shared" si="5"/>
        <v>0</v>
      </c>
      <c r="N33" s="13">
        <v>0</v>
      </c>
    </row>
    <row r="34" spans="1:14" x14ac:dyDescent="0.25">
      <c r="A34" t="s">
        <v>34</v>
      </c>
      <c r="B34" s="1">
        <v>338392</v>
      </c>
      <c r="F34" s="23" t="s">
        <v>9</v>
      </c>
      <c r="G34" s="13">
        <f t="shared" ref="G34:N34" si="6">SUM(G5:G33)</f>
        <v>1152181688</v>
      </c>
      <c r="H34" s="13">
        <f t="shared" si="6"/>
        <v>1152181688</v>
      </c>
      <c r="I34" s="13">
        <f t="shared" si="6"/>
        <v>107197606</v>
      </c>
      <c r="J34" s="13">
        <f t="shared" si="6"/>
        <v>106042127</v>
      </c>
      <c r="K34" s="13">
        <f t="shared" si="6"/>
        <v>7822373</v>
      </c>
      <c r="L34" s="13">
        <f t="shared" si="6"/>
        <v>6344559</v>
      </c>
      <c r="M34" s="13">
        <f t="shared" si="6"/>
        <v>99375233</v>
      </c>
      <c r="N34" s="13">
        <f t="shared" si="6"/>
        <v>99697568</v>
      </c>
    </row>
    <row r="35" spans="1:14" x14ac:dyDescent="0.25">
      <c r="A35" t="s">
        <v>35</v>
      </c>
      <c r="B35" s="1">
        <v>10000</v>
      </c>
      <c r="F35" s="24" t="s">
        <v>10</v>
      </c>
      <c r="G35" s="13">
        <v>0</v>
      </c>
      <c r="H35" s="13">
        <v>0</v>
      </c>
      <c r="I35" s="13">
        <v>0</v>
      </c>
      <c r="J35" s="13">
        <v>0</v>
      </c>
      <c r="K35" s="13">
        <f>+L34-K34</f>
        <v>-1477814</v>
      </c>
      <c r="L35" s="13">
        <v>0</v>
      </c>
      <c r="M35" s="13">
        <v>0</v>
      </c>
      <c r="N35" s="13">
        <f>+M34-N34</f>
        <v>-322335</v>
      </c>
    </row>
    <row r="36" spans="1:14" x14ac:dyDescent="0.25">
      <c r="A36" s="3" t="s">
        <v>33</v>
      </c>
      <c r="B36" s="4">
        <v>1040883</v>
      </c>
      <c r="C36" s="4"/>
      <c r="F36" s="23" t="s">
        <v>11</v>
      </c>
      <c r="G36" s="13">
        <f>+G34+G35</f>
        <v>1152181688</v>
      </c>
      <c r="H36" s="13">
        <f t="shared" ref="H36:N36" si="7">+H34+H35</f>
        <v>1152181688</v>
      </c>
      <c r="I36" s="13">
        <f t="shared" si="7"/>
        <v>107197606</v>
      </c>
      <c r="J36" s="13">
        <f t="shared" si="7"/>
        <v>106042127</v>
      </c>
      <c r="K36" s="13">
        <f t="shared" si="7"/>
        <v>6344559</v>
      </c>
      <c r="L36" s="13">
        <f t="shared" si="7"/>
        <v>6344559</v>
      </c>
      <c r="M36" s="13">
        <f t="shared" si="7"/>
        <v>99375233</v>
      </c>
      <c r="N36" s="13">
        <f t="shared" si="7"/>
        <v>99375233</v>
      </c>
    </row>
    <row r="37" spans="1:14" x14ac:dyDescent="0.25">
      <c r="A37" t="s">
        <v>38</v>
      </c>
      <c r="B37" s="1">
        <f>+C24</f>
        <v>38035850</v>
      </c>
      <c r="G37" s="17"/>
    </row>
    <row r="38" spans="1:14" x14ac:dyDescent="0.25">
      <c r="A38" s="3" t="s">
        <v>15</v>
      </c>
      <c r="B38" s="4"/>
      <c r="C38" s="4">
        <f>+C24</f>
        <v>38035850</v>
      </c>
    </row>
    <row r="39" spans="1:14" x14ac:dyDescent="0.25">
      <c r="A39" s="21" t="s">
        <v>25</v>
      </c>
      <c r="B39" s="1">
        <f>+C41+C40</f>
        <v>9259538</v>
      </c>
    </row>
    <row r="40" spans="1:14" x14ac:dyDescent="0.25">
      <c r="A40" s="21" t="s">
        <v>67</v>
      </c>
      <c r="C40" s="1">
        <v>1250038</v>
      </c>
    </row>
    <row r="41" spans="1:14" x14ac:dyDescent="0.25">
      <c r="A41" s="22" t="s">
        <v>63</v>
      </c>
      <c r="B41" s="4"/>
      <c r="C41" s="4">
        <v>8009500</v>
      </c>
    </row>
    <row r="42" spans="1:14" x14ac:dyDescent="0.25">
      <c r="A42" s="21" t="s">
        <v>63</v>
      </c>
      <c r="B42" s="1">
        <f>+C41</f>
        <v>8009500</v>
      </c>
    </row>
    <row r="43" spans="1:14" x14ac:dyDescent="0.25">
      <c r="A43" s="22" t="s">
        <v>15</v>
      </c>
      <c r="B43" s="4"/>
      <c r="C43" s="4">
        <v>8009500</v>
      </c>
    </row>
    <row r="44" spans="1:14" x14ac:dyDescent="0.25">
      <c r="A44" t="s">
        <v>64</v>
      </c>
      <c r="B44" s="1">
        <f>+C46-B45</f>
        <v>39792340</v>
      </c>
    </row>
    <row r="45" spans="1:14" x14ac:dyDescent="0.25">
      <c r="A45" t="s">
        <v>66</v>
      </c>
      <c r="B45" s="1">
        <v>7322269</v>
      </c>
    </row>
    <row r="46" spans="1:14" x14ac:dyDescent="0.25">
      <c r="A46" s="3" t="s">
        <v>15</v>
      </c>
      <c r="B46" s="4"/>
      <c r="C46" s="4">
        <v>47114609</v>
      </c>
    </row>
    <row r="47" spans="1:14" x14ac:dyDescent="0.25">
      <c r="A47" t="s">
        <v>67</v>
      </c>
      <c r="B47" s="1">
        <v>94559</v>
      </c>
    </row>
    <row r="48" spans="1:14" x14ac:dyDescent="0.25">
      <c r="A48" t="s">
        <v>68</v>
      </c>
      <c r="C48" s="1">
        <v>94559</v>
      </c>
    </row>
    <row r="49" spans="1:3" x14ac:dyDescent="0.25">
      <c r="A49" t="s">
        <v>67</v>
      </c>
    </row>
    <row r="52" spans="1:3" x14ac:dyDescent="0.25">
      <c r="A52" t="s">
        <v>68</v>
      </c>
    </row>
    <row r="53" spans="1:3" x14ac:dyDescent="0.25">
      <c r="A53" s="3"/>
      <c r="B53" s="4"/>
      <c r="C53" s="4"/>
    </row>
    <row r="54" spans="1:3" x14ac:dyDescent="0.25">
      <c r="A54" t="s">
        <v>65</v>
      </c>
      <c r="C54" s="1">
        <f>+B45</f>
        <v>7322269</v>
      </c>
    </row>
    <row r="55" spans="1:3" x14ac:dyDescent="0.25">
      <c r="A55" t="s">
        <v>64</v>
      </c>
      <c r="C55" s="1">
        <f>+B44</f>
        <v>39792340</v>
      </c>
    </row>
    <row r="56" spans="1:3" x14ac:dyDescent="0.25">
      <c r="A56" s="19" t="s">
        <v>25</v>
      </c>
      <c r="B56" s="4">
        <f>+C54+C55</f>
        <v>47114609</v>
      </c>
      <c r="C56" s="4"/>
    </row>
    <row r="57" spans="1:3" x14ac:dyDescent="0.25">
      <c r="A57" s="15"/>
      <c r="B57" s="5"/>
      <c r="C57" s="5"/>
    </row>
    <row r="58" spans="1:3" x14ac:dyDescent="0.25">
      <c r="A58" s="15"/>
      <c r="B58" s="5"/>
      <c r="C58" s="5"/>
    </row>
    <row r="59" spans="1:3" x14ac:dyDescent="0.25">
      <c r="A59" s="15"/>
      <c r="B59" s="5"/>
      <c r="C59" s="5"/>
    </row>
    <row r="60" spans="1:3" x14ac:dyDescent="0.25">
      <c r="A60" s="15"/>
      <c r="B60" s="5"/>
      <c r="C60" s="5"/>
    </row>
    <row r="61" spans="1:3" x14ac:dyDescent="0.25">
      <c r="A61" s="15"/>
      <c r="B61" s="5"/>
      <c r="C61" s="5"/>
    </row>
    <row r="63" spans="1:3" x14ac:dyDescent="0.25">
      <c r="B63" s="1">
        <f>SUM(B4:B62)</f>
        <v>1176642259</v>
      </c>
      <c r="C63" s="1">
        <f>SUM(C4:C62)</f>
        <v>1176642259</v>
      </c>
    </row>
  </sheetData>
  <autoFilter ref="A3:C49" xr:uid="{C2693AA1-974E-4008-9790-0E664289A47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813D6-12AD-466F-BBF8-62C5EDCD5407}">
  <dimension ref="A1:J31"/>
  <sheetViews>
    <sheetView tabSelected="1" zoomScale="104" zoomScaleNormal="80" workbookViewId="0">
      <selection activeCell="B16" sqref="B16"/>
    </sheetView>
  </sheetViews>
  <sheetFormatPr baseColWidth="10" defaultRowHeight="15" x14ac:dyDescent="0.25"/>
  <cols>
    <col min="1" max="1" width="8.85546875" style="36" customWidth="1"/>
    <col min="2" max="2" width="38" style="36" customWidth="1"/>
    <col min="3" max="10" width="14.85546875" style="44" customWidth="1"/>
    <col min="11" max="16384" width="11.42578125" style="36"/>
  </cols>
  <sheetData>
    <row r="1" spans="1:10" x14ac:dyDescent="0.25">
      <c r="A1" s="32" t="s">
        <v>12</v>
      </c>
      <c r="B1" s="32"/>
      <c r="C1" s="48"/>
      <c r="D1" s="48"/>
      <c r="E1" s="48"/>
    </row>
    <row r="2" spans="1:10" x14ac:dyDescent="0.25">
      <c r="A2" s="32" t="s">
        <v>13</v>
      </c>
      <c r="B2" s="32"/>
      <c r="C2" s="48"/>
      <c r="D2" s="48"/>
      <c r="E2" s="48"/>
    </row>
    <row r="3" spans="1:10" x14ac:dyDescent="0.25">
      <c r="A3" s="32" t="s">
        <v>14</v>
      </c>
      <c r="B3" s="32"/>
      <c r="C3" s="48"/>
      <c r="D3" s="48"/>
      <c r="E3" s="48"/>
    </row>
    <row r="4" spans="1:10" x14ac:dyDescent="0.25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25">
      <c r="A5" s="45" t="s">
        <v>60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x14ac:dyDescent="0.25">
      <c r="A6" s="46" t="s">
        <v>61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</row>
    <row r="8" spans="1:10" x14ac:dyDescent="0.25">
      <c r="A8" s="33" t="s">
        <v>59</v>
      </c>
      <c r="B8" s="34"/>
      <c r="C8" s="35" t="s">
        <v>1</v>
      </c>
      <c r="D8" s="35" t="s">
        <v>2</v>
      </c>
      <c r="E8" s="35" t="s">
        <v>3</v>
      </c>
      <c r="F8" s="35" t="s">
        <v>4</v>
      </c>
      <c r="G8" s="35" t="s">
        <v>5</v>
      </c>
      <c r="H8" s="35" t="s">
        <v>6</v>
      </c>
      <c r="I8" s="35" t="s">
        <v>7</v>
      </c>
      <c r="J8" s="35" t="s">
        <v>8</v>
      </c>
    </row>
    <row r="9" spans="1:10" x14ac:dyDescent="0.25">
      <c r="A9" s="37" t="s">
        <v>47</v>
      </c>
      <c r="B9" s="38" t="s">
        <v>36</v>
      </c>
      <c r="C9" s="35">
        <v>34764</v>
      </c>
      <c r="D9" s="35">
        <v>0</v>
      </c>
      <c r="E9" s="35">
        <v>34764</v>
      </c>
      <c r="F9" s="35">
        <v>0</v>
      </c>
      <c r="G9" s="35">
        <v>34764</v>
      </c>
      <c r="H9" s="35">
        <v>0</v>
      </c>
      <c r="I9" s="35">
        <v>0</v>
      </c>
      <c r="J9" s="35">
        <v>0</v>
      </c>
    </row>
    <row r="10" spans="1:10" x14ac:dyDescent="0.25">
      <c r="A10" s="39" t="s">
        <v>48</v>
      </c>
      <c r="B10" s="40" t="s">
        <v>37</v>
      </c>
      <c r="C10" s="35">
        <v>101083770</v>
      </c>
      <c r="D10" s="35">
        <v>95796199</v>
      </c>
      <c r="E10" s="35">
        <f>+C10-D10</f>
        <v>5287571</v>
      </c>
      <c r="F10" s="35">
        <v>0</v>
      </c>
      <c r="G10" s="35">
        <f>+E10-F10</f>
        <v>5287571</v>
      </c>
      <c r="H10" s="35">
        <v>0</v>
      </c>
      <c r="I10" s="35">
        <v>0</v>
      </c>
      <c r="J10" s="35">
        <v>0</v>
      </c>
    </row>
    <row r="11" spans="1:10" x14ac:dyDescent="0.25">
      <c r="A11" s="39" t="s">
        <v>42</v>
      </c>
      <c r="B11" s="40" t="s">
        <v>76</v>
      </c>
      <c r="C11" s="35">
        <v>0</v>
      </c>
      <c r="D11" s="35">
        <v>13939115</v>
      </c>
      <c r="E11" s="35"/>
      <c r="F11" s="35">
        <v>13939115</v>
      </c>
      <c r="G11" s="35">
        <v>0</v>
      </c>
      <c r="H11" s="35">
        <v>13939115</v>
      </c>
      <c r="I11" s="35">
        <v>0</v>
      </c>
      <c r="J11" s="35">
        <v>0</v>
      </c>
    </row>
    <row r="12" spans="1:10" x14ac:dyDescent="0.25">
      <c r="A12" s="39" t="s">
        <v>49</v>
      </c>
      <c r="B12" s="40" t="s">
        <v>71</v>
      </c>
      <c r="C12" s="35">
        <v>0</v>
      </c>
      <c r="D12" s="35">
        <v>53551550</v>
      </c>
      <c r="E12" s="35"/>
      <c r="F12" s="35">
        <v>53551550</v>
      </c>
      <c r="G12" s="35">
        <v>0</v>
      </c>
      <c r="H12" s="35">
        <v>0</v>
      </c>
      <c r="I12" s="35">
        <v>0</v>
      </c>
      <c r="J12" s="35">
        <v>53551550</v>
      </c>
    </row>
    <row r="13" spans="1:10" x14ac:dyDescent="0.25">
      <c r="A13" s="39" t="s">
        <v>49</v>
      </c>
      <c r="B13" s="40" t="s">
        <v>72</v>
      </c>
      <c r="C13" s="35"/>
      <c r="D13" s="35">
        <v>3400778</v>
      </c>
      <c r="E13" s="35"/>
      <c r="F13" s="35">
        <v>3400778</v>
      </c>
      <c r="G13" s="35"/>
      <c r="H13" s="35"/>
      <c r="I13" s="35"/>
      <c r="J13" s="35">
        <v>3400778</v>
      </c>
    </row>
    <row r="14" spans="1:10" x14ac:dyDescent="0.25">
      <c r="A14" s="39" t="s">
        <v>50</v>
      </c>
      <c r="B14" s="40" t="s">
        <v>25</v>
      </c>
      <c r="C14" s="35">
        <v>56488057</v>
      </c>
      <c r="D14" s="35">
        <v>0</v>
      </c>
      <c r="E14" s="35">
        <v>56488057</v>
      </c>
      <c r="F14" s="35">
        <v>0</v>
      </c>
      <c r="G14" s="35">
        <v>0</v>
      </c>
      <c r="H14" s="35">
        <v>0</v>
      </c>
      <c r="I14" s="35">
        <v>56488057</v>
      </c>
      <c r="J14" s="35">
        <v>0</v>
      </c>
    </row>
    <row r="15" spans="1:10" x14ac:dyDescent="0.25">
      <c r="A15" s="37" t="s">
        <v>46</v>
      </c>
      <c r="B15" s="38" t="s">
        <v>31</v>
      </c>
      <c r="C15" s="35">
        <v>76450</v>
      </c>
      <c r="D15" s="35">
        <v>0</v>
      </c>
      <c r="E15" s="35">
        <v>76450</v>
      </c>
      <c r="F15" s="35">
        <v>0</v>
      </c>
      <c r="G15" s="35">
        <v>0</v>
      </c>
      <c r="H15" s="35">
        <v>0</v>
      </c>
      <c r="I15" s="35">
        <v>76450</v>
      </c>
      <c r="J15" s="35">
        <v>0</v>
      </c>
    </row>
    <row r="16" spans="1:10" x14ac:dyDescent="0.25">
      <c r="A16" s="39" t="s">
        <v>43</v>
      </c>
      <c r="B16" s="40" t="s">
        <v>24</v>
      </c>
      <c r="C16" s="35">
        <v>1081901</v>
      </c>
      <c r="D16" s="35">
        <v>0</v>
      </c>
      <c r="E16" s="35">
        <v>1081901</v>
      </c>
      <c r="F16" s="35">
        <v>0</v>
      </c>
      <c r="G16" s="35">
        <v>0</v>
      </c>
      <c r="H16" s="35">
        <v>0</v>
      </c>
      <c r="I16" s="35">
        <v>1081901</v>
      </c>
      <c r="J16" s="35">
        <v>0</v>
      </c>
    </row>
    <row r="17" spans="1:10" x14ac:dyDescent="0.25">
      <c r="A17" s="37" t="s">
        <v>43</v>
      </c>
      <c r="B17" s="38" t="s">
        <v>26</v>
      </c>
      <c r="C17" s="35">
        <v>443932</v>
      </c>
      <c r="D17" s="35">
        <v>0</v>
      </c>
      <c r="E17" s="35">
        <v>443932</v>
      </c>
      <c r="F17" s="35">
        <v>0</v>
      </c>
      <c r="G17" s="35">
        <v>0</v>
      </c>
      <c r="H17" s="35">
        <v>0</v>
      </c>
      <c r="I17" s="35">
        <v>443932</v>
      </c>
      <c r="J17" s="35">
        <v>0</v>
      </c>
    </row>
    <row r="18" spans="1:10" x14ac:dyDescent="0.25">
      <c r="A18" s="39" t="s">
        <v>44</v>
      </c>
      <c r="B18" s="40" t="s">
        <v>27</v>
      </c>
      <c r="C18" s="35">
        <v>1897944</v>
      </c>
      <c r="D18" s="35">
        <v>0</v>
      </c>
      <c r="E18" s="35">
        <v>1897944</v>
      </c>
      <c r="F18" s="35">
        <v>0</v>
      </c>
      <c r="G18" s="35">
        <v>0</v>
      </c>
      <c r="H18" s="35">
        <v>0</v>
      </c>
      <c r="I18" s="35">
        <v>1897944</v>
      </c>
      <c r="J18" s="35">
        <v>0</v>
      </c>
    </row>
    <row r="19" spans="1:10" x14ac:dyDescent="0.25">
      <c r="A19" s="37" t="s">
        <v>45</v>
      </c>
      <c r="B19" s="38" t="s">
        <v>28</v>
      </c>
      <c r="C19" s="35">
        <v>202426</v>
      </c>
      <c r="D19" s="35">
        <v>0</v>
      </c>
      <c r="E19" s="35">
        <v>202426</v>
      </c>
      <c r="F19" s="35">
        <v>0</v>
      </c>
      <c r="G19" s="35">
        <v>0</v>
      </c>
      <c r="H19" s="35">
        <v>0</v>
      </c>
      <c r="I19" s="35">
        <v>202426</v>
      </c>
      <c r="J19" s="35">
        <v>0</v>
      </c>
    </row>
    <row r="20" spans="1:10" x14ac:dyDescent="0.25">
      <c r="A20" s="39" t="s">
        <v>51</v>
      </c>
      <c r="B20" s="40" t="s">
        <v>29</v>
      </c>
      <c r="C20" s="35">
        <v>864600</v>
      </c>
      <c r="D20" s="35">
        <v>0</v>
      </c>
      <c r="E20" s="35">
        <v>864600</v>
      </c>
      <c r="F20" s="35">
        <v>0</v>
      </c>
      <c r="G20" s="35">
        <v>0</v>
      </c>
      <c r="H20" s="35">
        <v>0</v>
      </c>
      <c r="I20" s="35">
        <v>864600</v>
      </c>
      <c r="J20" s="35">
        <v>0</v>
      </c>
    </row>
    <row r="21" spans="1:10" x14ac:dyDescent="0.25">
      <c r="A21" s="37" t="s">
        <v>52</v>
      </c>
      <c r="B21" s="38" t="s">
        <v>30</v>
      </c>
      <c r="C21" s="35">
        <v>326061</v>
      </c>
      <c r="D21" s="35">
        <v>0</v>
      </c>
      <c r="E21" s="35">
        <v>326061</v>
      </c>
      <c r="F21" s="35">
        <v>0</v>
      </c>
      <c r="G21" s="35">
        <v>0</v>
      </c>
      <c r="H21" s="35">
        <v>0</v>
      </c>
      <c r="I21" s="35">
        <v>326061</v>
      </c>
      <c r="J21" s="35">
        <v>0</v>
      </c>
    </row>
    <row r="22" spans="1:10" x14ac:dyDescent="0.25">
      <c r="A22" s="39" t="s">
        <v>55</v>
      </c>
      <c r="B22" s="40" t="s">
        <v>53</v>
      </c>
      <c r="C22" s="35">
        <v>87876</v>
      </c>
      <c r="D22" s="35">
        <v>0</v>
      </c>
      <c r="E22" s="35">
        <v>87876</v>
      </c>
      <c r="F22" s="35">
        <v>0</v>
      </c>
      <c r="G22" s="35">
        <v>0</v>
      </c>
      <c r="H22" s="35">
        <v>0</v>
      </c>
      <c r="I22" s="35">
        <v>87876</v>
      </c>
      <c r="J22" s="35">
        <v>0</v>
      </c>
    </row>
    <row r="23" spans="1:10" x14ac:dyDescent="0.25">
      <c r="A23" s="39" t="s">
        <v>56</v>
      </c>
      <c r="B23" s="40" t="s">
        <v>34</v>
      </c>
      <c r="C23" s="35">
        <v>338392</v>
      </c>
      <c r="D23" s="35">
        <v>0</v>
      </c>
      <c r="E23" s="35">
        <v>338392</v>
      </c>
      <c r="F23" s="35">
        <v>0</v>
      </c>
      <c r="G23" s="35">
        <v>0</v>
      </c>
      <c r="H23" s="35">
        <v>0</v>
      </c>
      <c r="I23" s="35">
        <v>338392</v>
      </c>
      <c r="J23" s="35">
        <v>0</v>
      </c>
    </row>
    <row r="24" spans="1:10" x14ac:dyDescent="0.25">
      <c r="A24" s="37" t="s">
        <v>57</v>
      </c>
      <c r="B24" s="38" t="s">
        <v>35</v>
      </c>
      <c r="C24" s="35">
        <v>10000</v>
      </c>
      <c r="D24" s="35">
        <v>0</v>
      </c>
      <c r="E24" s="35">
        <v>10000</v>
      </c>
      <c r="F24" s="35">
        <v>0</v>
      </c>
      <c r="G24" s="35">
        <v>0</v>
      </c>
      <c r="H24" s="35">
        <v>0</v>
      </c>
      <c r="I24" s="35">
        <v>10000</v>
      </c>
      <c r="J24" s="35">
        <v>0</v>
      </c>
    </row>
    <row r="25" spans="1:10" x14ac:dyDescent="0.25">
      <c r="A25" s="39" t="s">
        <v>58</v>
      </c>
      <c r="B25" s="40" t="s">
        <v>33</v>
      </c>
      <c r="C25" s="35">
        <v>1040883</v>
      </c>
      <c r="D25" s="35">
        <v>0</v>
      </c>
      <c r="E25" s="35">
        <v>1040883</v>
      </c>
      <c r="F25" s="35">
        <v>0</v>
      </c>
      <c r="G25" s="35">
        <v>0</v>
      </c>
      <c r="H25" s="35">
        <v>0</v>
      </c>
      <c r="I25" s="35">
        <v>1040883</v>
      </c>
      <c r="J25" s="35">
        <v>0</v>
      </c>
    </row>
    <row r="26" spans="1:10" x14ac:dyDescent="0.25">
      <c r="A26" s="39" t="s">
        <v>73</v>
      </c>
      <c r="B26" s="40" t="s">
        <v>75</v>
      </c>
      <c r="C26" s="35">
        <v>2532190</v>
      </c>
      <c r="D26" s="35"/>
      <c r="E26" s="35">
        <v>2532190</v>
      </c>
      <c r="F26" s="35"/>
      <c r="G26" s="35"/>
      <c r="H26" s="35"/>
      <c r="I26" s="35">
        <v>2532190</v>
      </c>
      <c r="J26" s="35"/>
    </row>
    <row r="27" spans="1:10" x14ac:dyDescent="0.25">
      <c r="A27" s="39" t="s">
        <v>74</v>
      </c>
      <c r="B27" s="40" t="s">
        <v>70</v>
      </c>
      <c r="C27" s="35">
        <v>178396</v>
      </c>
      <c r="D27" s="35">
        <v>0</v>
      </c>
      <c r="E27" s="35">
        <v>178396</v>
      </c>
      <c r="F27" s="35">
        <v>0</v>
      </c>
      <c r="G27" s="35">
        <v>0</v>
      </c>
      <c r="H27" s="35">
        <v>0</v>
      </c>
      <c r="I27" s="35">
        <v>178396</v>
      </c>
      <c r="J27" s="35">
        <v>0</v>
      </c>
    </row>
    <row r="28" spans="1:10" x14ac:dyDescent="0.25">
      <c r="A28" s="41" t="s">
        <v>9</v>
      </c>
      <c r="B28" s="42"/>
      <c r="C28" s="43">
        <f>SUM(C9:C27)</f>
        <v>166687642</v>
      </c>
      <c r="D28" s="43">
        <f t="shared" ref="D28:J28" si="0">SUM(D9:D27)</f>
        <v>166687642</v>
      </c>
      <c r="E28" s="43">
        <f t="shared" si="0"/>
        <v>70891443</v>
      </c>
      <c r="F28" s="43">
        <f t="shared" si="0"/>
        <v>70891443</v>
      </c>
      <c r="G28" s="43">
        <f t="shared" si="0"/>
        <v>5322335</v>
      </c>
      <c r="H28" s="43">
        <f t="shared" si="0"/>
        <v>13939115</v>
      </c>
      <c r="I28" s="43">
        <f t="shared" si="0"/>
        <v>65569108</v>
      </c>
      <c r="J28" s="43">
        <f t="shared" si="0"/>
        <v>56952328</v>
      </c>
    </row>
    <row r="29" spans="1:10" x14ac:dyDescent="0.25">
      <c r="A29" s="41" t="s">
        <v>69</v>
      </c>
      <c r="B29" s="42"/>
      <c r="C29" s="43">
        <v>0</v>
      </c>
      <c r="D29" s="43">
        <v>0</v>
      </c>
      <c r="E29" s="43">
        <v>0</v>
      </c>
      <c r="F29" s="43"/>
      <c r="G29" s="43">
        <f>+J29</f>
        <v>8616780</v>
      </c>
      <c r="H29" s="43">
        <v>0</v>
      </c>
      <c r="I29" s="43"/>
      <c r="J29" s="43">
        <f>+I28-J28</f>
        <v>8616780</v>
      </c>
    </row>
    <row r="30" spans="1:10" x14ac:dyDescent="0.25">
      <c r="A30" s="41" t="s">
        <v>11</v>
      </c>
      <c r="B30" s="42"/>
      <c r="C30" s="43">
        <f>SUM(C28:C29)</f>
        <v>166687642</v>
      </c>
      <c r="D30" s="43">
        <f t="shared" ref="D30:J30" si="1">SUM(D28:D29)</f>
        <v>166687642</v>
      </c>
      <c r="E30" s="43">
        <f t="shared" si="1"/>
        <v>70891443</v>
      </c>
      <c r="F30" s="43">
        <f t="shared" si="1"/>
        <v>70891443</v>
      </c>
      <c r="G30" s="43">
        <f t="shared" si="1"/>
        <v>13939115</v>
      </c>
      <c r="H30" s="43">
        <f t="shared" si="1"/>
        <v>13939115</v>
      </c>
      <c r="I30" s="43">
        <f t="shared" si="1"/>
        <v>65569108</v>
      </c>
      <c r="J30" s="43">
        <f t="shared" si="1"/>
        <v>65569108</v>
      </c>
    </row>
    <row r="31" spans="1:10" x14ac:dyDescent="0.25">
      <c r="D31" s="44">
        <f>+D30-C30</f>
        <v>0</v>
      </c>
      <c r="F31" s="44">
        <f>+F30-E30</f>
        <v>0</v>
      </c>
      <c r="H31" s="44">
        <f>+H30-G30</f>
        <v>0</v>
      </c>
      <c r="J31" s="44">
        <f>+J30-I30</f>
        <v>0</v>
      </c>
    </row>
  </sheetData>
  <mergeCells count="10">
    <mergeCell ref="A2:B2"/>
    <mergeCell ref="A1:B1"/>
    <mergeCell ref="A3:B3"/>
    <mergeCell ref="A8:B8"/>
    <mergeCell ref="A28:B28"/>
    <mergeCell ref="A29:B29"/>
    <mergeCell ref="A30:B30"/>
    <mergeCell ref="A4:J4"/>
    <mergeCell ref="A5:J5"/>
    <mergeCell ref="A6:J6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modificaciones</vt:lpstr>
      <vt:lpstr>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Fernando Rojas Lillo</dc:creator>
  <cp:lastModifiedBy>Claudia López</cp:lastModifiedBy>
  <dcterms:created xsi:type="dcterms:W3CDTF">2026-07-22T15:22:52Z</dcterms:created>
  <dcterms:modified xsi:type="dcterms:W3CDTF">2026-07-29T15:46:51Z</dcterms:modified>
</cp:coreProperties>
</file>